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U:\Finance\2025- Lindsey\"/>
    </mc:Choice>
  </mc:AlternateContent>
  <xr:revisionPtr revIDLastSave="0" documentId="13_ncr:1_{6028B972-6A93-4588-AEE2-2F54A4624EA9}" xr6:coauthVersionLast="47" xr6:coauthVersionMax="47" xr10:uidLastSave="{00000000-0000-0000-0000-000000000000}"/>
  <bookViews>
    <workbookView xWindow="35430" yWindow="4440" windowWidth="14400" windowHeight="7275" firstSheet="2" activeTab="4" xr2:uid="{F1ED24CB-312D-46BA-B1DB-43A7BD7CCB78}"/>
  </bookViews>
  <sheets>
    <sheet name="Expense Overall 7-25" sheetId="1" r:id="rId1"/>
    <sheet name="Expense Code" sheetId="8" r:id="rId2"/>
    <sheet name="Expense General" sheetId="9" r:id="rId3"/>
    <sheet name="Expense Court" sheetId="10" r:id="rId4"/>
    <sheet name="Expense Police" sheetId="11" r:id="rId5"/>
    <sheet name="Expense Parks" sheetId="12" r:id="rId6"/>
    <sheet name="Expense Drainage" sheetId="13" r:id="rId7"/>
    <sheet name="Expense MDD" sheetId="14" r:id="rId8"/>
    <sheet name="Expense Streets" sheetId="15" r:id="rId9"/>
    <sheet name="Expense Misc" sheetId="16" r:id="rId10"/>
    <sheet name="Expense Utilities" sheetId="17" r:id="rId11"/>
    <sheet name="Revenue Overall 07-25" sheetId="2" r:id="rId12"/>
    <sheet name="Revenue General" sheetId="3" r:id="rId13"/>
    <sheet name="Revenue MDD" sheetId="4" r:id="rId14"/>
    <sheet name="Revenue Street Maint and HOT" sheetId="5" r:id="rId15"/>
    <sheet name="Revenue Misc" sheetId="6" r:id="rId16"/>
    <sheet name="Revenue Utility" sheetId="7" r:id="rId17"/>
  </sheets>
  <definedNames>
    <definedName name="_xlnm.Print_Titles" localSheetId="0">'Expense Overall 7-25'!$1:$2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95" i="1" l="1"/>
  <c r="M209" i="17"/>
  <c r="M53" i="10"/>
  <c r="M128" i="11"/>
  <c r="M70" i="12"/>
  <c r="M11" i="13"/>
  <c r="M97" i="14"/>
  <c r="M14" i="15"/>
  <c r="M127" i="16"/>
  <c r="G208" i="17"/>
  <c r="G205" i="17"/>
  <c r="G202" i="17"/>
  <c r="G199" i="17"/>
  <c r="G196" i="17"/>
  <c r="G193" i="17"/>
  <c r="G190" i="17"/>
  <c r="G187" i="17"/>
  <c r="G184" i="17"/>
  <c r="G181" i="17"/>
  <c r="G178" i="17"/>
  <c r="G175" i="17"/>
  <c r="G172" i="17"/>
  <c r="G169" i="17"/>
  <c r="G166" i="17"/>
  <c r="M163" i="17"/>
  <c r="G163" i="17"/>
  <c r="G160" i="17"/>
  <c r="G157" i="17"/>
  <c r="G154" i="17"/>
  <c r="G151" i="17"/>
  <c r="G148" i="17"/>
  <c r="G145" i="17"/>
  <c r="G142" i="17"/>
  <c r="G139" i="17"/>
  <c r="G136" i="17"/>
  <c r="M133" i="17"/>
  <c r="G133" i="17"/>
  <c r="G130" i="17"/>
  <c r="G127" i="17"/>
  <c r="G124" i="17"/>
  <c r="G115" i="17"/>
  <c r="M112" i="17"/>
  <c r="G112" i="17"/>
  <c r="G109" i="17"/>
  <c r="E106" i="17"/>
  <c r="G106" i="17" s="1"/>
  <c r="G103" i="17"/>
  <c r="G100" i="17"/>
  <c r="G97" i="17"/>
  <c r="G94" i="17"/>
  <c r="G91" i="17"/>
  <c r="G88" i="17"/>
  <c r="G85" i="17"/>
  <c r="G82" i="17"/>
  <c r="Q79" i="17"/>
  <c r="K79" i="17"/>
  <c r="G79" i="17"/>
  <c r="M76" i="17"/>
  <c r="G76" i="17"/>
  <c r="G73" i="17"/>
  <c r="G70" i="17"/>
  <c r="G67" i="17"/>
  <c r="G64" i="17"/>
  <c r="G61" i="17"/>
  <c r="M58" i="17"/>
  <c r="G58" i="17"/>
  <c r="G55" i="17"/>
  <c r="G49" i="17"/>
  <c r="G46" i="17"/>
  <c r="G43" i="17"/>
  <c r="G40" i="17"/>
  <c r="G37" i="17"/>
  <c r="Q34" i="17"/>
  <c r="K34" i="17"/>
  <c r="G34" i="17"/>
  <c r="K31" i="17"/>
  <c r="G31" i="17"/>
  <c r="G28" i="17"/>
  <c r="G25" i="17"/>
  <c r="Q22" i="17"/>
  <c r="K22" i="17"/>
  <c r="G22" i="17"/>
  <c r="G19" i="17"/>
  <c r="Q16" i="17"/>
  <c r="K16" i="17"/>
  <c r="G16" i="17"/>
  <c r="G13" i="17"/>
  <c r="Q10" i="17"/>
  <c r="K10" i="17"/>
  <c r="G10" i="17"/>
  <c r="M7" i="17"/>
  <c r="Q7" i="17" s="1"/>
  <c r="K7" i="17"/>
  <c r="G7" i="17"/>
  <c r="G4" i="17"/>
  <c r="G126" i="16"/>
  <c r="G123" i="16"/>
  <c r="G120" i="16"/>
  <c r="G117" i="16"/>
  <c r="G114" i="16"/>
  <c r="G111" i="16"/>
  <c r="G108" i="16"/>
  <c r="G105" i="16"/>
  <c r="G102" i="16"/>
  <c r="G99" i="16"/>
  <c r="G96" i="16"/>
  <c r="G93" i="16"/>
  <c r="G90" i="16"/>
  <c r="G87" i="16"/>
  <c r="G84" i="16"/>
  <c r="G81" i="16"/>
  <c r="G78" i="16"/>
  <c r="G75" i="16"/>
  <c r="G72" i="16"/>
  <c r="G69" i="16"/>
  <c r="G66" i="16"/>
  <c r="G63" i="16"/>
  <c r="G60" i="16"/>
  <c r="G57" i="16"/>
  <c r="G54" i="16"/>
  <c r="G51" i="16"/>
  <c r="G48" i="16"/>
  <c r="G45" i="16"/>
  <c r="G42" i="16"/>
  <c r="G39" i="16"/>
  <c r="G36" i="16"/>
  <c r="G33" i="16"/>
  <c r="G30" i="16"/>
  <c r="G27" i="16"/>
  <c r="G24" i="16"/>
  <c r="G21" i="16"/>
  <c r="G18" i="16"/>
  <c r="G15" i="16"/>
  <c r="G12" i="16"/>
  <c r="G9" i="16"/>
  <c r="G6" i="16"/>
  <c r="G3" i="16"/>
  <c r="G13" i="15"/>
  <c r="G10" i="15"/>
  <c r="G7" i="15"/>
  <c r="G4" i="15"/>
  <c r="G96" i="14"/>
  <c r="G93" i="14"/>
  <c r="E90" i="14"/>
  <c r="G90" i="14" s="1"/>
  <c r="G87" i="14"/>
  <c r="G84" i="14"/>
  <c r="G81" i="14"/>
  <c r="G78" i="14"/>
  <c r="G75" i="14"/>
  <c r="G72" i="14"/>
  <c r="M69" i="14"/>
  <c r="G66" i="14"/>
  <c r="M63" i="14"/>
  <c r="G63" i="14"/>
  <c r="G60" i="14"/>
  <c r="G57" i="14"/>
  <c r="M54" i="14"/>
  <c r="G54" i="14"/>
  <c r="G51" i="14"/>
  <c r="G48" i="14"/>
  <c r="G45" i="14"/>
  <c r="Q42" i="14"/>
  <c r="K42" i="14"/>
  <c r="G42" i="14"/>
  <c r="G39" i="14"/>
  <c r="G36" i="14"/>
  <c r="G33" i="14"/>
  <c r="G30" i="14"/>
  <c r="G27" i="14"/>
  <c r="G24" i="14"/>
  <c r="Q21" i="14"/>
  <c r="K21" i="14"/>
  <c r="E21" i="14"/>
  <c r="G21" i="14" s="1"/>
  <c r="Q18" i="14"/>
  <c r="K18" i="14"/>
  <c r="G18" i="14"/>
  <c r="G15" i="14"/>
  <c r="Q12" i="14"/>
  <c r="K12" i="14"/>
  <c r="G12" i="14"/>
  <c r="G9" i="14"/>
  <c r="Q6" i="14"/>
  <c r="K6" i="14"/>
  <c r="G6" i="14"/>
  <c r="M3" i="14"/>
  <c r="Q3" i="14" s="1"/>
  <c r="K3" i="14"/>
  <c r="G3" i="14"/>
  <c r="G10" i="13"/>
  <c r="G7" i="13"/>
  <c r="G4" i="13"/>
  <c r="G69" i="12"/>
  <c r="G66" i="12"/>
  <c r="G63" i="12"/>
  <c r="G60" i="12"/>
  <c r="G57" i="12"/>
  <c r="G54" i="12"/>
  <c r="G51" i="12"/>
  <c r="G48" i="12"/>
  <c r="G45" i="12"/>
  <c r="G42" i="12"/>
  <c r="G39" i="12"/>
  <c r="M36" i="12"/>
  <c r="G36" i="12"/>
  <c r="G33" i="12"/>
  <c r="Q30" i="12"/>
  <c r="K30" i="12"/>
  <c r="G30" i="12"/>
  <c r="G27" i="12"/>
  <c r="G24" i="12"/>
  <c r="G21" i="12"/>
  <c r="G18" i="12"/>
  <c r="Q15" i="12"/>
  <c r="K15" i="12"/>
  <c r="G15" i="12"/>
  <c r="Q12" i="12"/>
  <c r="K12" i="12"/>
  <c r="G12" i="12"/>
  <c r="Q9" i="12"/>
  <c r="K9" i="12"/>
  <c r="G9" i="12"/>
  <c r="Q6" i="12"/>
  <c r="K6" i="12"/>
  <c r="G6" i="12"/>
  <c r="M3" i="12"/>
  <c r="Q3" i="12" s="1"/>
  <c r="K3" i="12"/>
  <c r="G3" i="12"/>
  <c r="G127" i="11"/>
  <c r="G124" i="11"/>
  <c r="G121" i="11"/>
  <c r="M118" i="11"/>
  <c r="G118" i="11"/>
  <c r="G115" i="11"/>
  <c r="M112" i="11"/>
  <c r="G112" i="11"/>
  <c r="G109" i="11"/>
  <c r="G106" i="11"/>
  <c r="G103" i="11"/>
  <c r="G100" i="11"/>
  <c r="G97" i="11"/>
  <c r="G94" i="11"/>
  <c r="G91" i="11"/>
  <c r="G88" i="11"/>
  <c r="G85" i="11"/>
  <c r="G82" i="11"/>
  <c r="G79" i="11"/>
  <c r="G76" i="11"/>
  <c r="G73" i="11"/>
  <c r="G70" i="11"/>
  <c r="G67" i="11"/>
  <c r="G64" i="11"/>
  <c r="Q61" i="11"/>
  <c r="K61" i="11"/>
  <c r="G61" i="11"/>
  <c r="E58" i="11"/>
  <c r="G58" i="11" s="1"/>
  <c r="G55" i="11"/>
  <c r="G52" i="11"/>
  <c r="G49" i="11"/>
  <c r="G46" i="11"/>
  <c r="G43" i="11"/>
  <c r="G40" i="11"/>
  <c r="G37" i="11"/>
  <c r="E34" i="11"/>
  <c r="G34" i="11" s="1"/>
  <c r="G31" i="11"/>
  <c r="G28" i="11"/>
  <c r="Q25" i="11"/>
  <c r="K25" i="11"/>
  <c r="G25" i="11"/>
  <c r="Q22" i="11"/>
  <c r="K22" i="11"/>
  <c r="G22" i="11"/>
  <c r="Q19" i="11"/>
  <c r="K19" i="11"/>
  <c r="G19" i="11"/>
  <c r="G16" i="11"/>
  <c r="Q13" i="11"/>
  <c r="K13" i="11"/>
  <c r="G13" i="11"/>
  <c r="Q10" i="11"/>
  <c r="K10" i="11"/>
  <c r="G10" i="11"/>
  <c r="G7" i="11"/>
  <c r="M4" i="11"/>
  <c r="Q4" i="11" s="1"/>
  <c r="K4" i="11"/>
  <c r="G4" i="11"/>
  <c r="G52" i="10"/>
  <c r="G49" i="10"/>
  <c r="G46" i="10"/>
  <c r="G43" i="10"/>
  <c r="G40" i="10"/>
  <c r="Q37" i="10"/>
  <c r="K37" i="10"/>
  <c r="G37" i="10"/>
  <c r="G34" i="10"/>
  <c r="G31" i="10"/>
  <c r="G25" i="10"/>
  <c r="G19" i="10"/>
  <c r="Q16" i="10"/>
  <c r="K16" i="10"/>
  <c r="G16" i="10"/>
  <c r="Q13" i="10"/>
  <c r="K13" i="10"/>
  <c r="G13" i="10"/>
  <c r="Q10" i="10"/>
  <c r="K10" i="10"/>
  <c r="G10" i="10"/>
  <c r="Q7" i="10"/>
  <c r="K7" i="10"/>
  <c r="G7" i="10"/>
  <c r="Q4" i="10"/>
  <c r="K4" i="10"/>
  <c r="G4" i="10"/>
  <c r="M158" i="9"/>
  <c r="G157" i="9"/>
  <c r="G154" i="9"/>
  <c r="G151" i="9"/>
  <c r="G148" i="9"/>
  <c r="G145" i="9"/>
  <c r="G142" i="9"/>
  <c r="G139" i="9"/>
  <c r="G136" i="9"/>
  <c r="G133" i="9"/>
  <c r="G130" i="9"/>
  <c r="G127" i="9"/>
  <c r="G124" i="9"/>
  <c r="G121" i="9"/>
  <c r="G118" i="9"/>
  <c r="G115" i="9"/>
  <c r="G112" i="9"/>
  <c r="G109" i="9"/>
  <c r="G106" i="9"/>
  <c r="G103" i="9"/>
  <c r="G100" i="9"/>
  <c r="E97" i="9"/>
  <c r="G97" i="9" s="1"/>
  <c r="K94" i="9"/>
  <c r="G94" i="9"/>
  <c r="E94" i="9"/>
  <c r="G91" i="9"/>
  <c r="G88" i="9"/>
  <c r="G85" i="9"/>
  <c r="G82" i="9"/>
  <c r="G79" i="9"/>
  <c r="G76" i="9"/>
  <c r="G73" i="9"/>
  <c r="G70" i="9"/>
  <c r="Q67" i="9"/>
  <c r="K67" i="9"/>
  <c r="G67" i="9"/>
  <c r="G64" i="9"/>
  <c r="G61" i="9"/>
  <c r="E61" i="9"/>
  <c r="G58" i="9"/>
  <c r="G55" i="9"/>
  <c r="G52" i="9"/>
  <c r="G49" i="9"/>
  <c r="G46" i="9"/>
  <c r="G43" i="9"/>
  <c r="G40" i="9"/>
  <c r="G37" i="9"/>
  <c r="G34" i="9"/>
  <c r="E31" i="9"/>
  <c r="G31" i="9" s="1"/>
  <c r="G28" i="9"/>
  <c r="G25" i="9"/>
  <c r="G22" i="9"/>
  <c r="Q19" i="9"/>
  <c r="K19" i="9"/>
  <c r="G19" i="9"/>
  <c r="Q16" i="9"/>
  <c r="K16" i="9"/>
  <c r="G16" i="9"/>
  <c r="Q13" i="9"/>
  <c r="K13" i="9"/>
  <c r="G13" i="9"/>
  <c r="G10" i="9"/>
  <c r="K7" i="9"/>
  <c r="G7" i="9"/>
  <c r="Q4" i="9"/>
  <c r="K4" i="9"/>
  <c r="G4" i="9"/>
  <c r="M80" i="8"/>
  <c r="M592" i="1"/>
  <c r="Q592" i="1"/>
  <c r="M547" i="1" l="1"/>
  <c r="G79" i="8"/>
  <c r="G76" i="8"/>
  <c r="G73" i="8"/>
  <c r="G70" i="8"/>
  <c r="E70" i="8"/>
  <c r="G67" i="8"/>
  <c r="G64" i="8"/>
  <c r="G61" i="8"/>
  <c r="G58" i="8"/>
  <c r="G55" i="8"/>
  <c r="Q52" i="8"/>
  <c r="G52" i="8"/>
  <c r="G49" i="8"/>
  <c r="G46" i="8"/>
  <c r="G43" i="8"/>
  <c r="G40" i="8"/>
  <c r="G37" i="8"/>
  <c r="G34" i="8"/>
  <c r="G31" i="8"/>
  <c r="G28" i="8"/>
  <c r="G25" i="8"/>
  <c r="G22" i="8"/>
  <c r="Q19" i="8"/>
  <c r="K19" i="8"/>
  <c r="G19" i="8"/>
  <c r="Q16" i="8"/>
  <c r="K16" i="8"/>
  <c r="G16" i="8"/>
  <c r="Q13" i="8"/>
  <c r="K13" i="8"/>
  <c r="G13" i="8"/>
  <c r="Q10" i="8"/>
  <c r="K10" i="8"/>
  <c r="G10" i="8"/>
  <c r="Q7" i="8"/>
  <c r="M7" i="8"/>
  <c r="K7" i="8"/>
  <c r="G7" i="8"/>
  <c r="M403" i="1"/>
  <c r="B95" i="6"/>
  <c r="D95" i="6"/>
  <c r="D516" i="2"/>
  <c r="B516" i="2"/>
  <c r="H515" i="2"/>
  <c r="H516" i="2" s="1"/>
  <c r="H85" i="7"/>
  <c r="D86" i="7"/>
  <c r="B86" i="7"/>
  <c r="H94" i="6"/>
  <c r="H14" i="5"/>
  <c r="D15" i="5"/>
  <c r="B15" i="5"/>
  <c r="H19" i="4"/>
  <c r="B20" i="4"/>
  <c r="D20" i="4"/>
  <c r="B301" i="3"/>
  <c r="D301" i="3"/>
  <c r="H301" i="3"/>
  <c r="G150" i="1"/>
  <c r="M991" i="1" l="1"/>
  <c r="M961" i="1"/>
  <c r="M940" i="1"/>
  <c r="M904" i="1"/>
  <c r="M886" i="1"/>
  <c r="M652" i="1"/>
  <c r="M397" i="1"/>
  <c r="K171" i="1"/>
  <c r="Q907" i="1"/>
  <c r="Q541" i="1"/>
  <c r="Q51" i="1"/>
  <c r="Q862" i="1"/>
  <c r="Q850" i="1"/>
  <c r="Q844" i="1"/>
  <c r="Q838" i="1"/>
  <c r="Q631" i="1"/>
  <c r="Q610" i="1"/>
  <c r="Q607" i="1"/>
  <c r="Q601" i="1"/>
  <c r="Q595" i="1"/>
  <c r="Q526" i="1"/>
  <c r="Q523" i="1"/>
  <c r="Q520" i="1"/>
  <c r="Q517" i="1"/>
  <c r="Q346" i="1"/>
  <c r="Q310" i="1"/>
  <c r="Q307" i="1"/>
  <c r="Q304" i="1"/>
  <c r="Q271" i="1"/>
  <c r="Q250" i="1"/>
  <c r="Q247" i="1"/>
  <c r="Q244" i="1"/>
  <c r="Q241" i="1"/>
  <c r="Q238" i="1"/>
  <c r="Q144" i="1"/>
  <c r="Q96" i="1"/>
  <c r="Q93" i="1"/>
  <c r="Q90" i="1"/>
  <c r="Q81" i="1"/>
  <c r="Q298" i="1"/>
  <c r="Q295" i="1"/>
  <c r="M289" i="1"/>
  <c r="Q289" i="1" s="1"/>
  <c r="Q18" i="1"/>
  <c r="Q15" i="1"/>
  <c r="Q12" i="1"/>
  <c r="Q9" i="1"/>
  <c r="M6" i="1"/>
  <c r="Q6" i="1" s="1"/>
  <c r="M643" i="1"/>
  <c r="M658" i="1"/>
  <c r="K907" i="1"/>
  <c r="K862" i="1"/>
  <c r="K859" i="1"/>
  <c r="K850" i="1"/>
  <c r="K844" i="1"/>
  <c r="K838" i="1"/>
  <c r="K835" i="1"/>
  <c r="K631" i="1"/>
  <c r="K610" i="1"/>
  <c r="K607" i="1"/>
  <c r="K601" i="1"/>
  <c r="K595" i="1"/>
  <c r="K592" i="1"/>
  <c r="K541" i="1"/>
  <c r="K526" i="1"/>
  <c r="K523" i="1"/>
  <c r="K520" i="1"/>
  <c r="K517" i="1"/>
  <c r="K514" i="1"/>
  <c r="K457" i="1"/>
  <c r="K433" i="1"/>
  <c r="K430" i="1"/>
  <c r="K427" i="1"/>
  <c r="K424" i="1"/>
  <c r="K421" i="1"/>
  <c r="K415" i="1"/>
  <c r="K346" i="1"/>
  <c r="K310" i="1"/>
  <c r="K307" i="1"/>
  <c r="K304" i="1"/>
  <c r="K298" i="1"/>
  <c r="K295" i="1"/>
  <c r="K289" i="1"/>
  <c r="K271" i="1"/>
  <c r="K250" i="1"/>
  <c r="K247" i="1"/>
  <c r="K244" i="1"/>
  <c r="K241" i="1"/>
  <c r="K238" i="1"/>
  <c r="K144" i="1"/>
  <c r="K96" i="1"/>
  <c r="K93" i="1"/>
  <c r="K90" i="1"/>
  <c r="K84" i="1"/>
  <c r="K81" i="1"/>
  <c r="K18" i="1"/>
  <c r="K15" i="1"/>
  <c r="K12" i="1"/>
  <c r="K9" i="1"/>
  <c r="K6" i="1"/>
  <c r="M835" i="1"/>
  <c r="Q835" i="1" s="1"/>
  <c r="M514" i="1"/>
  <c r="Q514" i="1" s="1"/>
  <c r="C1096" i="1"/>
  <c r="D1096" i="1"/>
  <c r="F1096" i="1"/>
  <c r="H1096" i="1"/>
  <c r="I1096" i="1"/>
  <c r="G1093" i="1"/>
  <c r="G1090" i="1"/>
  <c r="G1087" i="1"/>
  <c r="G1084" i="1"/>
  <c r="G1081" i="1"/>
  <c r="G1078" i="1"/>
  <c r="G1075" i="1"/>
  <c r="G1072" i="1"/>
  <c r="G1069" i="1"/>
  <c r="G1066" i="1"/>
  <c r="G1063" i="1"/>
  <c r="G1060" i="1"/>
  <c r="G1057" i="1"/>
  <c r="G1054" i="1"/>
  <c r="G1051" i="1"/>
  <c r="G1048" i="1"/>
  <c r="G1045" i="1"/>
  <c r="G1042" i="1"/>
  <c r="G1039" i="1"/>
  <c r="E934" i="1"/>
  <c r="G934" i="1" s="1"/>
  <c r="G1036" i="1"/>
  <c r="G1033" i="1"/>
  <c r="G1030" i="1"/>
  <c r="G1027" i="1"/>
  <c r="G1024" i="1"/>
  <c r="G1021" i="1"/>
  <c r="G1018" i="1"/>
  <c r="G1015" i="1"/>
  <c r="G1012" i="1"/>
  <c r="G1009" i="1"/>
  <c r="G1006" i="1"/>
  <c r="G1003" i="1"/>
  <c r="G1000" i="1"/>
  <c r="G997" i="1"/>
  <c r="G994" i="1"/>
  <c r="G991" i="1"/>
  <c r="G988" i="1"/>
  <c r="G985" i="1"/>
  <c r="G982" i="1"/>
  <c r="G979" i="1"/>
  <c r="G976" i="1"/>
  <c r="G973" i="1"/>
  <c r="G970" i="1"/>
  <c r="G967" i="1"/>
  <c r="G964" i="1"/>
  <c r="G961" i="1"/>
  <c r="G958" i="1"/>
  <c r="G955" i="1"/>
  <c r="G952" i="1"/>
  <c r="G943" i="1"/>
  <c r="G940" i="1"/>
  <c r="G937" i="1"/>
  <c r="G931" i="1"/>
  <c r="G928" i="1"/>
  <c r="G925" i="1"/>
  <c r="G922" i="1"/>
  <c r="G919" i="1"/>
  <c r="G916" i="1"/>
  <c r="G913" i="1"/>
  <c r="G910" i="1"/>
  <c r="G907" i="1"/>
  <c r="G904" i="1"/>
  <c r="G901" i="1"/>
  <c r="G898" i="1"/>
  <c r="G895" i="1"/>
  <c r="G892" i="1"/>
  <c r="G889" i="1"/>
  <c r="G886" i="1"/>
  <c r="G883" i="1"/>
  <c r="G877" i="1"/>
  <c r="G874" i="1"/>
  <c r="G871" i="1"/>
  <c r="G868" i="1"/>
  <c r="G865" i="1"/>
  <c r="G862" i="1"/>
  <c r="G859" i="1"/>
  <c r="G856" i="1"/>
  <c r="G853" i="1"/>
  <c r="G850" i="1"/>
  <c r="G847" i="1"/>
  <c r="G844" i="1"/>
  <c r="G841" i="1"/>
  <c r="G838" i="1"/>
  <c r="G835" i="1"/>
  <c r="G832" i="1"/>
  <c r="G829" i="1"/>
  <c r="G826" i="1"/>
  <c r="G823" i="1"/>
  <c r="G820" i="1"/>
  <c r="G817" i="1"/>
  <c r="G814" i="1"/>
  <c r="G811" i="1"/>
  <c r="G808" i="1"/>
  <c r="G805" i="1"/>
  <c r="G802" i="1"/>
  <c r="G799" i="1"/>
  <c r="G796" i="1"/>
  <c r="G793" i="1"/>
  <c r="G790" i="1"/>
  <c r="G787" i="1"/>
  <c r="G784" i="1"/>
  <c r="G781" i="1"/>
  <c r="G778" i="1"/>
  <c r="G775" i="1"/>
  <c r="G772" i="1"/>
  <c r="G769" i="1"/>
  <c r="G766" i="1"/>
  <c r="G763" i="1"/>
  <c r="G760" i="1"/>
  <c r="G757" i="1"/>
  <c r="G754" i="1"/>
  <c r="G751" i="1"/>
  <c r="G748" i="1"/>
  <c r="G745" i="1"/>
  <c r="G742" i="1"/>
  <c r="G739" i="1"/>
  <c r="G736" i="1"/>
  <c r="G733" i="1"/>
  <c r="G730" i="1"/>
  <c r="G727" i="1"/>
  <c r="G724" i="1"/>
  <c r="G721" i="1"/>
  <c r="G718" i="1"/>
  <c r="G715" i="1"/>
  <c r="G712" i="1"/>
  <c r="G709" i="1"/>
  <c r="G706" i="1"/>
  <c r="G703" i="1"/>
  <c r="G700" i="1"/>
  <c r="G697" i="1"/>
  <c r="G694" i="1"/>
  <c r="E679" i="1"/>
  <c r="G679" i="1" s="1"/>
  <c r="G691" i="1"/>
  <c r="G688" i="1"/>
  <c r="G685" i="1"/>
  <c r="G682" i="1"/>
  <c r="G676" i="1"/>
  <c r="G673" i="1"/>
  <c r="G670" i="1"/>
  <c r="G667" i="1"/>
  <c r="G664" i="1"/>
  <c r="G661" i="1"/>
  <c r="G655" i="1"/>
  <c r="G652" i="1"/>
  <c r="G649" i="1"/>
  <c r="G646" i="1"/>
  <c r="G643" i="1"/>
  <c r="G640" i="1"/>
  <c r="G637" i="1"/>
  <c r="G634" i="1"/>
  <c r="G631" i="1"/>
  <c r="G628" i="1"/>
  <c r="G625" i="1"/>
  <c r="G622" i="1"/>
  <c r="G619" i="1"/>
  <c r="G616" i="1"/>
  <c r="E610" i="1"/>
  <c r="G610" i="1" s="1"/>
  <c r="G613" i="1"/>
  <c r="G607" i="1"/>
  <c r="G604" i="1"/>
  <c r="G601" i="1"/>
  <c r="G598" i="1"/>
  <c r="G595" i="1"/>
  <c r="G592" i="1"/>
  <c r="G589" i="1"/>
  <c r="G586" i="1"/>
  <c r="G583" i="1"/>
  <c r="G580" i="1"/>
  <c r="G577" i="1"/>
  <c r="G574" i="1"/>
  <c r="G571" i="1"/>
  <c r="G568" i="1"/>
  <c r="G565" i="1"/>
  <c r="G562" i="1"/>
  <c r="G559" i="1"/>
  <c r="G556" i="1"/>
  <c r="G553" i="1"/>
  <c r="G550" i="1"/>
  <c r="G547" i="1"/>
  <c r="G544" i="1"/>
  <c r="G541" i="1"/>
  <c r="G538" i="1"/>
  <c r="G535" i="1"/>
  <c r="G532" i="1"/>
  <c r="G529" i="1"/>
  <c r="G526" i="1"/>
  <c r="G523" i="1"/>
  <c r="G520" i="1"/>
  <c r="G517" i="1"/>
  <c r="G514" i="1"/>
  <c r="G511" i="1"/>
  <c r="G508" i="1"/>
  <c r="G505" i="1"/>
  <c r="G502" i="1"/>
  <c r="G487" i="1"/>
  <c r="E454" i="1"/>
  <c r="G454" i="1" s="1"/>
  <c r="G499" i="1"/>
  <c r="G496" i="1"/>
  <c r="G493" i="1"/>
  <c r="G490" i="1"/>
  <c r="G484" i="1"/>
  <c r="G481" i="1"/>
  <c r="G478" i="1"/>
  <c r="G475" i="1"/>
  <c r="G472" i="1"/>
  <c r="G469" i="1"/>
  <c r="G466" i="1"/>
  <c r="G463" i="1"/>
  <c r="G460" i="1"/>
  <c r="G457" i="1"/>
  <c r="G451" i="1"/>
  <c r="G448" i="1"/>
  <c r="G445" i="1"/>
  <c r="G442" i="1"/>
  <c r="G439" i="1"/>
  <c r="E343" i="1"/>
  <c r="G343" i="1" s="1"/>
  <c r="G436" i="1"/>
  <c r="G433" i="1"/>
  <c r="G430" i="1"/>
  <c r="G427" i="1"/>
  <c r="G424" i="1"/>
  <c r="G421" i="1"/>
  <c r="G418" i="1"/>
  <c r="G415" i="1"/>
  <c r="G412" i="1"/>
  <c r="G409" i="1"/>
  <c r="G406" i="1"/>
  <c r="G403" i="1"/>
  <c r="G400" i="1"/>
  <c r="G397" i="1"/>
  <c r="G394" i="1"/>
  <c r="G391" i="1"/>
  <c r="G388" i="1"/>
  <c r="G385" i="1"/>
  <c r="G382" i="1"/>
  <c r="G379" i="1"/>
  <c r="G376" i="1"/>
  <c r="G373" i="1"/>
  <c r="G370" i="1"/>
  <c r="G367" i="1"/>
  <c r="G364" i="1"/>
  <c r="G361" i="1"/>
  <c r="G358" i="1"/>
  <c r="G355" i="1"/>
  <c r="G352" i="1"/>
  <c r="G349" i="1"/>
  <c r="G346" i="1"/>
  <c r="G340" i="1"/>
  <c r="G337" i="1"/>
  <c r="G334" i="1"/>
  <c r="G331" i="1"/>
  <c r="G328" i="1"/>
  <c r="G325" i="1"/>
  <c r="E319" i="1"/>
  <c r="G319" i="1" s="1"/>
  <c r="E174" i="1"/>
  <c r="G174" i="1" s="1"/>
  <c r="E171" i="1"/>
  <c r="G171" i="1" s="1"/>
  <c r="G162" i="1"/>
  <c r="E138" i="1"/>
  <c r="G138" i="1" s="1"/>
  <c r="E108" i="1"/>
  <c r="G108" i="1" s="1"/>
  <c r="E69" i="1"/>
  <c r="G69" i="1" s="1"/>
  <c r="G322" i="1"/>
  <c r="G316" i="1"/>
  <c r="G313" i="1"/>
  <c r="G310" i="1"/>
  <c r="G307" i="1"/>
  <c r="G304" i="1"/>
  <c r="G301" i="1"/>
  <c r="G298" i="1"/>
  <c r="G295" i="1"/>
  <c r="G292" i="1"/>
  <c r="G289" i="1"/>
  <c r="G286" i="1"/>
  <c r="G283" i="1"/>
  <c r="G280" i="1"/>
  <c r="G277" i="1"/>
  <c r="G274" i="1"/>
  <c r="G271" i="1"/>
  <c r="G268" i="1"/>
  <c r="G265" i="1"/>
  <c r="G259" i="1"/>
  <c r="G253" i="1"/>
  <c r="G250" i="1"/>
  <c r="G247" i="1"/>
  <c r="G244" i="1"/>
  <c r="G241" i="1"/>
  <c r="G238" i="1"/>
  <c r="G234" i="1"/>
  <c r="G231" i="1"/>
  <c r="G228" i="1"/>
  <c r="G225" i="1"/>
  <c r="G222" i="1"/>
  <c r="G219" i="1"/>
  <c r="G216" i="1"/>
  <c r="G213" i="1"/>
  <c r="G210" i="1"/>
  <c r="G207" i="1"/>
  <c r="G204" i="1"/>
  <c r="G201" i="1"/>
  <c r="G198" i="1"/>
  <c r="G195" i="1"/>
  <c r="G192" i="1"/>
  <c r="G189" i="1"/>
  <c r="G186" i="1"/>
  <c r="G183" i="1"/>
  <c r="G180" i="1"/>
  <c r="G177" i="1"/>
  <c r="G168" i="1"/>
  <c r="G165" i="1"/>
  <c r="G159" i="1"/>
  <c r="G156" i="1"/>
  <c r="G153" i="1"/>
  <c r="G147" i="1"/>
  <c r="G144" i="1"/>
  <c r="G141" i="1"/>
  <c r="G135" i="1"/>
  <c r="G132" i="1"/>
  <c r="G129" i="1"/>
  <c r="G126" i="1"/>
  <c r="G123" i="1"/>
  <c r="G120" i="1"/>
  <c r="G117" i="1"/>
  <c r="G114" i="1"/>
  <c r="G111" i="1"/>
  <c r="G105" i="1"/>
  <c r="G102" i="1"/>
  <c r="G99" i="1"/>
  <c r="G96" i="1"/>
  <c r="G93" i="1"/>
  <c r="G90" i="1"/>
  <c r="G87" i="1"/>
  <c r="G84" i="1"/>
  <c r="G81" i="1"/>
  <c r="G78" i="1"/>
  <c r="G75" i="1"/>
  <c r="G72" i="1"/>
  <c r="G66" i="1"/>
  <c r="G63" i="1"/>
  <c r="G60" i="1"/>
  <c r="G57" i="1"/>
  <c r="G54" i="1"/>
  <c r="G51" i="1"/>
  <c r="G48" i="1"/>
  <c r="G45" i="1"/>
  <c r="G42" i="1"/>
  <c r="G39" i="1"/>
  <c r="G36" i="1"/>
  <c r="G33" i="1"/>
  <c r="G30" i="1"/>
  <c r="G27" i="1"/>
  <c r="G24" i="1"/>
  <c r="G21" i="1"/>
  <c r="G18" i="1"/>
  <c r="G15" i="1"/>
  <c r="G12" i="1"/>
  <c r="G9" i="1"/>
  <c r="G6" i="1"/>
  <c r="B1096" i="1"/>
  <c r="Q1096" i="1" l="1"/>
  <c r="K1096" i="1"/>
  <c r="G1096" i="1"/>
  <c r="E1098" i="1" s="1"/>
  <c r="E1096" i="1"/>
</calcChain>
</file>

<file path=xl/sharedStrings.xml><?xml version="1.0" encoding="utf-8"?>
<sst xmlns="http://schemas.openxmlformats.org/spreadsheetml/2006/main" count="8245" uniqueCount="967">
  <si>
    <t>Account Title</t>
  </si>
  <si>
    <t>ORIGINAL BUDGET</t>
  </si>
  <si>
    <t>BUDGET REVISION</t>
  </si>
  <si>
    <t>TRANSFERS</t>
  </si>
  <si>
    <t>TOTAL BUDGET</t>
  </si>
  <si>
    <t>ACTUAL EXPENSES</t>
  </si>
  <si>
    <t>REMAINING</t>
  </si>
  <si>
    <t>Number</t>
  </si>
  <si>
    <t xml:space="preserve"> </t>
  </si>
  <si>
    <t>Expenses:</t>
  </si>
  <si>
    <t>WAGES - CODE ENFORCEMENT</t>
  </si>
  <si>
    <t>10-500-010</t>
  </si>
  <si>
    <t>OVERTIME</t>
  </si>
  <si>
    <t>10-500-015</t>
  </si>
  <si>
    <t>SOCIAL SECURITY</t>
  </si>
  <si>
    <t>10-500-110</t>
  </si>
  <si>
    <t>TMRS</t>
  </si>
  <si>
    <t>10-500-115</t>
  </si>
  <si>
    <t>EMPLOYEE INSURANCE</t>
  </si>
  <si>
    <t>10-500-150</t>
  </si>
  <si>
    <t>OFFICE EXPENSE</t>
  </si>
  <si>
    <t>10-500-210</t>
  </si>
  <si>
    <t>OFFICE SUPPLIES</t>
  </si>
  <si>
    <t>10-500-220</t>
  </si>
  <si>
    <t>DUES AND SUBSCRIPTIONS</t>
  </si>
  <si>
    <t>10-500-230</t>
  </si>
  <si>
    <t>TELEPHONE</t>
  </si>
  <si>
    <t>10-500-240</t>
  </si>
  <si>
    <t>UNIFORMS</t>
  </si>
  <si>
    <t>10-500-250</t>
  </si>
  <si>
    <t>TECHNOLOGY/SOFTWARE UPGRADES</t>
  </si>
  <si>
    <t>10-500-270</t>
  </si>
  <si>
    <t>MEDIA</t>
  </si>
  <si>
    <t>10-500-271</t>
  </si>
  <si>
    <t>CONTRACT SERVICES - BV</t>
  </si>
  <si>
    <t>10-500-300</t>
  </si>
  <si>
    <t>FIRE INSPECTIONS SERVICES</t>
  </si>
  <si>
    <t>10-500-301</t>
  </si>
  <si>
    <t>PROPERTY &amp; LIABILITY INSURANCE</t>
  </si>
  <si>
    <t>10-500-310</t>
  </si>
  <si>
    <t>WORKERS COMP INSURANCE</t>
  </si>
  <si>
    <t>10-500-320</t>
  </si>
  <si>
    <t>BONDING</t>
  </si>
  <si>
    <t>10-500-330</t>
  </si>
  <si>
    <t>LEGAL &amp; PROFESSIONAL - ENGINEE</t>
  </si>
  <si>
    <t>10-500-410</t>
  </si>
  <si>
    <t>LEGAL &amp; PROFESSIONAL - P&amp;Z</t>
  </si>
  <si>
    <t>10-500-411</t>
  </si>
  <si>
    <t>LEGAL &amp; PROFESSIONAL - LEGAL</t>
  </si>
  <si>
    <t>10-500-420</t>
  </si>
  <si>
    <t>MUNI CODES</t>
  </si>
  <si>
    <t>10-500-425</t>
  </si>
  <si>
    <t>EMPLOYEE TRAINING</t>
  </si>
  <si>
    <t>10-500-450</t>
  </si>
  <si>
    <t>VEHICLE FUEL</t>
  </si>
  <si>
    <t>10-500-610</t>
  </si>
  <si>
    <t>VEHICLE REPAIR</t>
  </si>
  <si>
    <t>10-500-620</t>
  </si>
  <si>
    <t>MISCELLANEOUS</t>
  </si>
  <si>
    <t>10-500-920</t>
  </si>
  <si>
    <t>WAGES - GENERAL</t>
  </si>
  <si>
    <t>10-510-010</t>
  </si>
  <si>
    <t>10-510-015</t>
  </si>
  <si>
    <t>CAR/ PHONE ALLOWANCE</t>
  </si>
  <si>
    <t>10-510-020</t>
  </si>
  <si>
    <t>PAYROLL TAXES</t>
  </si>
  <si>
    <t>10-510-110</t>
  </si>
  <si>
    <t>10-510-115</t>
  </si>
  <si>
    <t>10-510-150</t>
  </si>
  <si>
    <t>AFLAC</t>
  </si>
  <si>
    <t>10-510-159</t>
  </si>
  <si>
    <t>10-510-210</t>
  </si>
  <si>
    <t>OFFICE EQUIPMENT RENTALS</t>
  </si>
  <si>
    <t>10-510-212</t>
  </si>
  <si>
    <t>BUILDING EXPENSE - CH</t>
  </si>
  <si>
    <t>10-510-214</t>
  </si>
  <si>
    <t>OFFICE CLEANING</t>
  </si>
  <si>
    <t>10-510-215</t>
  </si>
  <si>
    <t>10-510-220</t>
  </si>
  <si>
    <t>10-510-230</t>
  </si>
  <si>
    <t>10-510-240</t>
  </si>
  <si>
    <t>10-510-250</t>
  </si>
  <si>
    <t>POSTAGE</t>
  </si>
  <si>
    <t>10-510-260</t>
  </si>
  <si>
    <t>TECHNOWLEDGE/SOFTWARE UPGRADES</t>
  </si>
  <si>
    <t>10-510-270</t>
  </si>
  <si>
    <t>RETURNED CHECKS</t>
  </si>
  <si>
    <t>10-510-280</t>
  </si>
  <si>
    <t>UTILITIES</t>
  </si>
  <si>
    <t>10-510-290</t>
  </si>
  <si>
    <t>NATIONAL NIGHT EXPENSES</t>
  </si>
  <si>
    <t>10-510-300</t>
  </si>
  <si>
    <t>10-510-310</t>
  </si>
  <si>
    <t>10-510-320</t>
  </si>
  <si>
    <t>10-510-330</t>
  </si>
  <si>
    <t>10-510-410</t>
  </si>
  <si>
    <t>10-510-420</t>
  </si>
  <si>
    <t>LEGAL &amp; PROFESSIONAL - COLLECT</t>
  </si>
  <si>
    <t>10-510-421</t>
  </si>
  <si>
    <t>FOOD LICENSE EXPENSE</t>
  </si>
  <si>
    <t>10-510-435</t>
  </si>
  <si>
    <t>10-510-450</t>
  </si>
  <si>
    <t>WCAD COLLECTION FEE</t>
  </si>
  <si>
    <t>10-510-451</t>
  </si>
  <si>
    <t>WCAC QUARTERLY PAYMENT</t>
  </si>
  <si>
    <t>10-510-452</t>
  </si>
  <si>
    <t>AUDIT EXPENSE</t>
  </si>
  <si>
    <t>10-510-460</t>
  </si>
  <si>
    <t>ELECTION EXPENSE</t>
  </si>
  <si>
    <t>10-510-465</t>
  </si>
  <si>
    <t>BANK SERVICE CHARGES</t>
  </si>
  <si>
    <t>10-510-470</t>
  </si>
  <si>
    <t>MERCHANT CREDIT CARD FEES</t>
  </si>
  <si>
    <t>10-510-471</t>
  </si>
  <si>
    <t>CONTRACT LABOR</t>
  </si>
  <si>
    <t>10-510-475</t>
  </si>
  <si>
    <t>CONTRACT SERVICES - CSI</t>
  </si>
  <si>
    <t>10-510-476</t>
  </si>
  <si>
    <t>ADVERTISING</t>
  </si>
  <si>
    <t>10-510-490</t>
  </si>
  <si>
    <t>ALARM SERVICES</t>
  </si>
  <si>
    <t>10-510-495</t>
  </si>
  <si>
    <t>VEHICLE PURCHASE</t>
  </si>
  <si>
    <t>10-510-600</t>
  </si>
  <si>
    <t>10-510-610</t>
  </si>
  <si>
    <t>10-510-620</t>
  </si>
  <si>
    <t>GENERAL SUPPLIES</t>
  </si>
  <si>
    <t>10-510-670</t>
  </si>
  <si>
    <t>EQUIPMENT PURCHASE</t>
  </si>
  <si>
    <t>10-510-690</t>
  </si>
  <si>
    <t>LIBRARY DONATION</t>
  </si>
  <si>
    <t>10-510-700</t>
  </si>
  <si>
    <t>CHILD ADVOCACY</t>
  </si>
  <si>
    <t>10-510-710</t>
  </si>
  <si>
    <t>ANIMAL CONTROL CONTRACT</t>
  </si>
  <si>
    <t>10-510-720</t>
  </si>
  <si>
    <t>CITY PARK</t>
  </si>
  <si>
    <t>10-510-755</t>
  </si>
  <si>
    <t>CONTINGENCY FUND</t>
  </si>
  <si>
    <t>10-510-900</t>
  </si>
  <si>
    <t>MISCELLANEOUS EXPENSE</t>
  </si>
  <si>
    <t>10-510-920</t>
  </si>
  <si>
    <t>FELPS EXPENSE</t>
  </si>
  <si>
    <t>10-510-921</t>
  </si>
  <si>
    <t>HEB SALES TAX EXPENSE</t>
  </si>
  <si>
    <t>10-510-930</t>
  </si>
  <si>
    <t>HEB PROPERTY TAX EXPENSE</t>
  </si>
  <si>
    <t>10-510-931</t>
  </si>
  <si>
    <t>WAGES - COURT</t>
  </si>
  <si>
    <t>10-515-010</t>
  </si>
  <si>
    <t>10-515-015</t>
  </si>
  <si>
    <t>10-515-110</t>
  </si>
  <si>
    <t>10-515-115</t>
  </si>
  <si>
    <t>10-515-150</t>
  </si>
  <si>
    <t>10-515-210</t>
  </si>
  <si>
    <t>10-515-230</t>
  </si>
  <si>
    <t>COURT TECHNOLOGY</t>
  </si>
  <si>
    <t>10-515-270</t>
  </si>
  <si>
    <t>10-515-271</t>
  </si>
  <si>
    <t>10-515-320</t>
  </si>
  <si>
    <t>PROSECUTOR SERVICES</t>
  </si>
  <si>
    <t>10-515-415</t>
  </si>
  <si>
    <t>JURY EXPENSE</t>
  </si>
  <si>
    <t>10-515-420</t>
  </si>
  <si>
    <t>10-515-450</t>
  </si>
  <si>
    <t>OMNI COLLECTION</t>
  </si>
  <si>
    <t>10-515-474</t>
  </si>
  <si>
    <t>STATE COURT COSTS</t>
  </si>
  <si>
    <t>10-515-550</t>
  </si>
  <si>
    <t>WAGES - POLICE</t>
  </si>
  <si>
    <t>10-520-010</t>
  </si>
  <si>
    <t>10-520-011</t>
  </si>
  <si>
    <t>SHIFT DIFFERENTIAL</t>
  </si>
  <si>
    <t>10-520-012</t>
  </si>
  <si>
    <t>10-520-015</t>
  </si>
  <si>
    <t>CELL PHONE ALLOWANCE</t>
  </si>
  <si>
    <t>10-520-020</t>
  </si>
  <si>
    <t>10-520-110</t>
  </si>
  <si>
    <t>10-520-115</t>
  </si>
  <si>
    <t>10-520-150</t>
  </si>
  <si>
    <t>10-520-159</t>
  </si>
  <si>
    <t>MEDICAL COST</t>
  </si>
  <si>
    <t>10-520-160</t>
  </si>
  <si>
    <t>10-520-210</t>
  </si>
  <si>
    <t>10-520-220</t>
  </si>
  <si>
    <t>BUILDING EXPENSE</t>
  </si>
  <si>
    <t>10-520-230</t>
  </si>
  <si>
    <t>10-520-240</t>
  </si>
  <si>
    <t>10-520-250</t>
  </si>
  <si>
    <t>10-520-270</t>
  </si>
  <si>
    <t>10-520-287</t>
  </si>
  <si>
    <t>10-520-290</t>
  </si>
  <si>
    <t>10-520-310</t>
  </si>
  <si>
    <t>10-520-320</t>
  </si>
  <si>
    <t>UNEMPLOYMENT  TWC</t>
  </si>
  <si>
    <t>10-520-325</t>
  </si>
  <si>
    <t>10-520-330</t>
  </si>
  <si>
    <t>PROFESSIONAL FEES</t>
  </si>
  <si>
    <t>10-520-400</t>
  </si>
  <si>
    <t>10-520-450</t>
  </si>
  <si>
    <t>LEOSE TRAINING EXPENSE</t>
  </si>
  <si>
    <t>10-520-451</t>
  </si>
  <si>
    <t>LEOSE FUNDS</t>
  </si>
  <si>
    <t>10-520-452</t>
  </si>
  <si>
    <t>CONTRACT SERVICES CAMERA</t>
  </si>
  <si>
    <t>10-520-476</t>
  </si>
  <si>
    <t>LAB TEST</t>
  </si>
  <si>
    <t>10-520-477</t>
  </si>
  <si>
    <t>K-9 CONTRACT LABOR</t>
  </si>
  <si>
    <t>10-520-478</t>
  </si>
  <si>
    <t>COPS LVISD CONTRACT PAY</t>
  </si>
  <si>
    <t>10-520-479</t>
  </si>
  <si>
    <t>EVIDENCE SUPPLIES</t>
  </si>
  <si>
    <t>10-520-480</t>
  </si>
  <si>
    <t>EXPLORER PROGRAM</t>
  </si>
  <si>
    <t>10-520-485</t>
  </si>
  <si>
    <t>10-520-490</t>
  </si>
  <si>
    <t>ADVERTISING - PUBLICATIONS</t>
  </si>
  <si>
    <t>10-520-499</t>
  </si>
  <si>
    <t>10-520-600</t>
  </si>
  <si>
    <t>10-520-610</t>
  </si>
  <si>
    <t>10-520-620</t>
  </si>
  <si>
    <t>10-520-670</t>
  </si>
  <si>
    <t>EQUIPMENT PURCHASES</t>
  </si>
  <si>
    <t>10-520-690</t>
  </si>
  <si>
    <t>WILSON COUNTY SOFTWARE</t>
  </si>
  <si>
    <t>10-520-700</t>
  </si>
  <si>
    <t>WCSO DISPATCH</t>
  </si>
  <si>
    <t>10-520-910</t>
  </si>
  <si>
    <t>10-520-920</t>
  </si>
  <si>
    <t>WAGES - PUBLIC WORKS</t>
  </si>
  <si>
    <t>10-530-010</t>
  </si>
  <si>
    <t>10-530-011</t>
  </si>
  <si>
    <t>10-530-015</t>
  </si>
  <si>
    <t>10-530-110</t>
  </si>
  <si>
    <t>10-530-115</t>
  </si>
  <si>
    <t>ON CALL PAY</t>
  </si>
  <si>
    <t>10-530-120</t>
  </si>
  <si>
    <t>10-530-150</t>
  </si>
  <si>
    <t>10-530-159</t>
  </si>
  <si>
    <t>10-530-210</t>
  </si>
  <si>
    <t>BUILDING MAINTENANCE PW</t>
  </si>
  <si>
    <t>10-530-214</t>
  </si>
  <si>
    <t>10-530-220</t>
  </si>
  <si>
    <t>10-530-240</t>
  </si>
  <si>
    <t>10-530-250</t>
  </si>
  <si>
    <t>PROPERTY &amp; LIABILITY INSURNACE</t>
  </si>
  <si>
    <t>10-530-310</t>
  </si>
  <si>
    <t>10-530-320</t>
  </si>
  <si>
    <t>10-530-450</t>
  </si>
  <si>
    <t>10-530-610</t>
  </si>
  <si>
    <t>10-530-620</t>
  </si>
  <si>
    <t>REPAIR AND MAINTENANCE</t>
  </si>
  <si>
    <t>10-530-655</t>
  </si>
  <si>
    <t>TOOLS</t>
  </si>
  <si>
    <t>10-530-660</t>
  </si>
  <si>
    <t>STREET REPAIR</t>
  </si>
  <si>
    <t>10-530-665</t>
  </si>
  <si>
    <t>10-530-670</t>
  </si>
  <si>
    <t>LANDSCAPE</t>
  </si>
  <si>
    <t>10-530-680</t>
  </si>
  <si>
    <t>EQUIPMENT</t>
  </si>
  <si>
    <t>10-530-690</t>
  </si>
  <si>
    <t>EQUIPMENT - BIG ITEMS</t>
  </si>
  <si>
    <t>10-530-791</t>
  </si>
  <si>
    <t>10-530-920</t>
  </si>
  <si>
    <t>ENGINEERING FEES</t>
  </si>
  <si>
    <t>10-530-930</t>
  </si>
  <si>
    <t>WAGES</t>
  </si>
  <si>
    <t>10-550-010</t>
  </si>
  <si>
    <t>10-550-110</t>
  </si>
  <si>
    <t>10-550-115</t>
  </si>
  <si>
    <t>10-550-150</t>
  </si>
  <si>
    <t>10-550-310</t>
  </si>
  <si>
    <t>WORKERS COMP</t>
  </si>
  <si>
    <t>10-550-320</t>
  </si>
  <si>
    <t>WAGES - PARK DEPARTMENT</t>
  </si>
  <si>
    <t>10-580-010</t>
  </si>
  <si>
    <t>10-580-015</t>
  </si>
  <si>
    <t>10-580-110</t>
  </si>
  <si>
    <t>10-580-115</t>
  </si>
  <si>
    <t>10-580-150</t>
  </si>
  <si>
    <t>10-580-240</t>
  </si>
  <si>
    <t>10-580-250</t>
  </si>
  <si>
    <t>UTILITIES - PARK</t>
  </si>
  <si>
    <t>10-580-290</t>
  </si>
  <si>
    <t>10-580-310</t>
  </si>
  <si>
    <t>10-580-320</t>
  </si>
  <si>
    <t>10-580-450</t>
  </si>
  <si>
    <t>CAPITAL OUTLAY- PARK</t>
  </si>
  <si>
    <t>10-580-500</t>
  </si>
  <si>
    <t>10-580-600</t>
  </si>
  <si>
    <t>10-580-610</t>
  </si>
  <si>
    <t>10-580-620</t>
  </si>
  <si>
    <t>10-580-655</t>
  </si>
  <si>
    <t>10-580-660</t>
  </si>
  <si>
    <t>CITY PARK SUPPLIES</t>
  </si>
  <si>
    <t>10-580-670</t>
  </si>
  <si>
    <t>PARK EQUIPMENT</t>
  </si>
  <si>
    <t>10-580-690</t>
  </si>
  <si>
    <t>PARK- CHRISTMAS</t>
  </si>
  <si>
    <t>10-580-695</t>
  </si>
  <si>
    <t>PARK GRANT ITEMS</t>
  </si>
  <si>
    <t>10-580-791</t>
  </si>
  <si>
    <t>CAPITAL OUTLAY</t>
  </si>
  <si>
    <t>10-800-100</t>
  </si>
  <si>
    <t>TRANSFER OUT</t>
  </si>
  <si>
    <t>10-900-200</t>
  </si>
  <si>
    <t>DRAINAGE PROJECT</t>
  </si>
  <si>
    <t>11-500-100</t>
  </si>
  <si>
    <t>ENGINEERING FEE</t>
  </si>
  <si>
    <t>11-510-100</t>
  </si>
  <si>
    <t>11-510-470</t>
  </si>
  <si>
    <t>WAGES - MDD</t>
  </si>
  <si>
    <t>12-500-010</t>
  </si>
  <si>
    <t>CAR &amp; CELL PHONE ALLOWANCE</t>
  </si>
  <si>
    <t>12-500-020</t>
  </si>
  <si>
    <t>12-500-050</t>
  </si>
  <si>
    <t>SOCIAL SECURITY TAXES</t>
  </si>
  <si>
    <t>12-500-110</t>
  </si>
  <si>
    <t>12-500-115</t>
  </si>
  <si>
    <t>12-500-150</t>
  </si>
  <si>
    <t>12-500-220</t>
  </si>
  <si>
    <t>12-500-230</t>
  </si>
  <si>
    <t>NEWS PUBLICATIONS/SUBSCRIPTION</t>
  </si>
  <si>
    <t>12-500-231</t>
  </si>
  <si>
    <t>12-500-240</t>
  </si>
  <si>
    <t>IT SERVICES</t>
  </si>
  <si>
    <t>12-500-270</t>
  </si>
  <si>
    <t>12-500-310</t>
  </si>
  <si>
    <t>12-500-320</t>
  </si>
  <si>
    <t>FACILITY &amp; OVERHEAD COST TO GF</t>
  </si>
  <si>
    <t>12-500-400</t>
  </si>
  <si>
    <t>ENGINEERING</t>
  </si>
  <si>
    <t>12-500-410</t>
  </si>
  <si>
    <t>LEGAL</t>
  </si>
  <si>
    <t>12-500-420</t>
  </si>
  <si>
    <t>EQUIPMENT EXPENSE</t>
  </si>
  <si>
    <t>12-500-430</t>
  </si>
  <si>
    <t>TRAINING/CONFERENCE/TRAVEL</t>
  </si>
  <si>
    <t>12-500-450</t>
  </si>
  <si>
    <t>BUSINESS RECRUITMENT</t>
  </si>
  <si>
    <t>12-500-455</t>
  </si>
  <si>
    <t>ECONOMIC DEVELOPMENT</t>
  </si>
  <si>
    <t>12-500-456</t>
  </si>
  <si>
    <t>EVENT PLANNING</t>
  </si>
  <si>
    <t>12-500-460</t>
  </si>
  <si>
    <t>ECONOMIC DEVELOPMENT PROJECT</t>
  </si>
  <si>
    <t>12-500-470</t>
  </si>
  <si>
    <t>CONSULTING/DEVELOPMENT/PLAN</t>
  </si>
  <si>
    <t>12-500-475</t>
  </si>
  <si>
    <t>12-500-476</t>
  </si>
  <si>
    <t>FACADE/BEAR GRANTS</t>
  </si>
  <si>
    <t>12-500-477</t>
  </si>
  <si>
    <t>TRAFFIC STUDY</t>
  </si>
  <si>
    <t>12-500-478</t>
  </si>
  <si>
    <t>COVID-19 RELIEF</t>
  </si>
  <si>
    <t>12-500-479</t>
  </si>
  <si>
    <t>CONTINGENCY</t>
  </si>
  <si>
    <t>12-500-500</t>
  </si>
  <si>
    <t>12-500-600</t>
  </si>
  <si>
    <t>PD BUILDING LOAN 2025</t>
  </si>
  <si>
    <t>12-500-700</t>
  </si>
  <si>
    <t>12-800-100</t>
  </si>
  <si>
    <t>12-900-200</t>
  </si>
  <si>
    <t>14-500-100</t>
  </si>
  <si>
    <t>STREET CONTINGENCY</t>
  </si>
  <si>
    <t>14-500-110</t>
  </si>
  <si>
    <t>PROFESSIONAL - ENGINEERING</t>
  </si>
  <si>
    <t>14-500-410</t>
  </si>
  <si>
    <t>14-500-920</t>
  </si>
  <si>
    <t>14-800-100</t>
  </si>
  <si>
    <t>HOTEL ABATEMENT EXPENSE</t>
  </si>
  <si>
    <t>15-500-200</t>
  </si>
  <si>
    <t>TRANSFER TO MDD</t>
  </si>
  <si>
    <t>15-500-201</t>
  </si>
  <si>
    <t>MISC EXPENSE</t>
  </si>
  <si>
    <t>15-500-210</t>
  </si>
  <si>
    <t>15-510-470</t>
  </si>
  <si>
    <t>MISC POLICE EXPENSE</t>
  </si>
  <si>
    <t>16-500-100</t>
  </si>
  <si>
    <t>16-800-100</t>
  </si>
  <si>
    <t>GENERAL - CARE ACT GRANT EXPEN</t>
  </si>
  <si>
    <t>18-500-100</t>
  </si>
  <si>
    <t>PD - AACOG COVID GRANT EXPENSE</t>
  </si>
  <si>
    <t>18-510-100</t>
  </si>
  <si>
    <t>PD - AACOG BODY ARMOUR EXPENSE</t>
  </si>
  <si>
    <t>18-515-100</t>
  </si>
  <si>
    <t>PD AACOG TRAINING/ AED GRANT</t>
  </si>
  <si>
    <t>18-516-100</t>
  </si>
  <si>
    <t>PD/FIRE RADIO GRANT/ SHIELDS</t>
  </si>
  <si>
    <t>18-517-100</t>
  </si>
  <si>
    <t>PARK - GRANT EXPENSES</t>
  </si>
  <si>
    <t>18-520-100</t>
  </si>
  <si>
    <t>GVEC POWER UP GRANT EXPENSES</t>
  </si>
  <si>
    <t>18-530-100</t>
  </si>
  <si>
    <t>FEMA COVID RECOVERY EXPENSES</t>
  </si>
  <si>
    <t>18-540-100</t>
  </si>
  <si>
    <t>PW CARES ACT GRANT</t>
  </si>
  <si>
    <t>18-550-100</t>
  </si>
  <si>
    <t>SAFETY GRANT</t>
  </si>
  <si>
    <t>18-560-100</t>
  </si>
  <si>
    <t>ACOG 2023 GRANT PD</t>
  </si>
  <si>
    <t>18-570-100</t>
  </si>
  <si>
    <t>18-800-100</t>
  </si>
  <si>
    <t>18-900-200</t>
  </si>
  <si>
    <t>2017 REFUNDING PRINCIPAL</t>
  </si>
  <si>
    <t>20-100-104</t>
  </si>
  <si>
    <t>2017 REFUNDING INTEREST</t>
  </si>
  <si>
    <t>20-100-105</t>
  </si>
  <si>
    <t>SARA LOAN PRINCIPAL</t>
  </si>
  <si>
    <t>20-100-106</t>
  </si>
  <si>
    <t>SARA LOAN INTEREST</t>
  </si>
  <si>
    <t>20-100-107</t>
  </si>
  <si>
    <t>2016 SERIES PRINCIPAL</t>
  </si>
  <si>
    <t>20-100-108</t>
  </si>
  <si>
    <t>2016 SERIER INTEREST</t>
  </si>
  <si>
    <t>20-100-109</t>
  </si>
  <si>
    <t>2016 SERIES BOND- ADMIN FEE</t>
  </si>
  <si>
    <t>20-100-110</t>
  </si>
  <si>
    <t>2024 SERIES PRINCIPAL</t>
  </si>
  <si>
    <t>20-100-111</t>
  </si>
  <si>
    <t>2024 SERIES INTEREST</t>
  </si>
  <si>
    <t>20-100-112</t>
  </si>
  <si>
    <t>2024 SERIES BOND- ADMIN FEE</t>
  </si>
  <si>
    <t>20-100-113</t>
  </si>
  <si>
    <t>BOND OBLIG 2003 SERIES - PRIN</t>
  </si>
  <si>
    <t>20-800-800</t>
  </si>
  <si>
    <t>BOND OBLIG 2003 SERIES - INT</t>
  </si>
  <si>
    <t>20-800-810</t>
  </si>
  <si>
    <t>BOND OBLIG 2003 SERIES - ADMIN</t>
  </si>
  <si>
    <t>20-800-820</t>
  </si>
  <si>
    <t>LEASE PROCEED (TRANSFER OUT)</t>
  </si>
  <si>
    <t>20-800-830</t>
  </si>
  <si>
    <t>20-800-840</t>
  </si>
  <si>
    <t>COURT BAILIFF</t>
  </si>
  <si>
    <t>25-500-100</t>
  </si>
  <si>
    <t>BUILDING SECURITY</t>
  </si>
  <si>
    <t>25-500-200</t>
  </si>
  <si>
    <t>25-900-100</t>
  </si>
  <si>
    <t>25-900-110</t>
  </si>
  <si>
    <t>25-900-920</t>
  </si>
  <si>
    <t>ANNUAL SOFTWARE MAINTENANCE</t>
  </si>
  <si>
    <t>35-900-100</t>
  </si>
  <si>
    <t>35-900-920</t>
  </si>
  <si>
    <t>40-500-500</t>
  </si>
  <si>
    <t>40-540-010</t>
  </si>
  <si>
    <t>40-540-015</t>
  </si>
  <si>
    <t>CALL DUTY: WAGES</t>
  </si>
  <si>
    <t>40-540-017</t>
  </si>
  <si>
    <t>40-540-110</t>
  </si>
  <si>
    <t>CALL DUTY WAGES</t>
  </si>
  <si>
    <t>40-540-112</t>
  </si>
  <si>
    <t>40-540-115</t>
  </si>
  <si>
    <t>CALL DUTY TMRS</t>
  </si>
  <si>
    <t>40-540-116</t>
  </si>
  <si>
    <t>CALL DUTY TAXES</t>
  </si>
  <si>
    <t>40-540-117</t>
  </si>
  <si>
    <t>40-540-120</t>
  </si>
  <si>
    <t>40-540-150</t>
  </si>
  <si>
    <t>40-540-159</t>
  </si>
  <si>
    <t>40-540-210</t>
  </si>
  <si>
    <t>40-540-220</t>
  </si>
  <si>
    <t>40-540-230</t>
  </si>
  <si>
    <t>40-540-240</t>
  </si>
  <si>
    <t>40-540-260</t>
  </si>
  <si>
    <t>40-540-270</t>
  </si>
  <si>
    <t>RETURNED CHECK</t>
  </si>
  <si>
    <t>40-540-280</t>
  </si>
  <si>
    <t>DEPOSIT REFUND</t>
  </si>
  <si>
    <t>40-540-281</t>
  </si>
  <si>
    <t>BAD DEBT</t>
  </si>
  <si>
    <t>40-540-283</t>
  </si>
  <si>
    <t>APPLIED DEPOSIT REIMBURSEMENT</t>
  </si>
  <si>
    <t>40-540-284</t>
  </si>
  <si>
    <t>40-540-290</t>
  </si>
  <si>
    <t>40-540-310</t>
  </si>
  <si>
    <t>40-540-320</t>
  </si>
  <si>
    <t>40-540-400</t>
  </si>
  <si>
    <t>40-540-410</t>
  </si>
  <si>
    <t>PERMITS &amp; INSPECTIONS</t>
  </si>
  <si>
    <t>40-540-411</t>
  </si>
  <si>
    <t>EMPLOYEE TRAINING &amp; LICENSING</t>
  </si>
  <si>
    <t>40-540-450</t>
  </si>
  <si>
    <t>CRWA MEETING REIMBURSEMENT</t>
  </si>
  <si>
    <t>40-540-455</t>
  </si>
  <si>
    <t>40-540-460</t>
  </si>
  <si>
    <t>40-540-470</t>
  </si>
  <si>
    <t>PAYCLIX EXPENSE</t>
  </si>
  <si>
    <t>40-540-471</t>
  </si>
  <si>
    <t>40-540-490</t>
  </si>
  <si>
    <t>INFRASTRUCTURE REPAIR</t>
  </si>
  <si>
    <t>40-540-525</t>
  </si>
  <si>
    <t>40-540-610</t>
  </si>
  <si>
    <t>40-540-620</t>
  </si>
  <si>
    <t>GARBAGE COLLECTION EXPENSE</t>
  </si>
  <si>
    <t>40-540-710</t>
  </si>
  <si>
    <t>SALES TAX EXPENSE</t>
  </si>
  <si>
    <t>40-540-720</t>
  </si>
  <si>
    <t>VALVE REPAIR</t>
  </si>
  <si>
    <t>40-540-805</t>
  </si>
  <si>
    <t>SUPPLIES AND REPAIRS</t>
  </si>
  <si>
    <t>40-540-810</t>
  </si>
  <si>
    <t>WWTP OPERATION</t>
  </si>
  <si>
    <t>40-540-820</t>
  </si>
  <si>
    <t>METER REPLACEMENT</t>
  </si>
  <si>
    <t>40-540-825</t>
  </si>
  <si>
    <t>WATER ANALYSIS LAB</t>
  </si>
  <si>
    <t>40-540-830</t>
  </si>
  <si>
    <t>CHEMICALS</t>
  </si>
  <si>
    <t>40-540-840</t>
  </si>
  <si>
    <t>BULK WATER PURCHASE</t>
  </si>
  <si>
    <t>40-540-880</t>
  </si>
  <si>
    <t>LINE USE AND ADMIN</t>
  </si>
  <si>
    <t>40-540-885</t>
  </si>
  <si>
    <t>WATER PROJECT CONTINGENCY</t>
  </si>
  <si>
    <t>40-540-889</t>
  </si>
  <si>
    <t>WELL PROJECTS</t>
  </si>
  <si>
    <t>40-540-901</t>
  </si>
  <si>
    <t>LAND LEASE</t>
  </si>
  <si>
    <t>40-540-902</t>
  </si>
  <si>
    <t>40-540-906</t>
  </si>
  <si>
    <t>DEPRECIATION</t>
  </si>
  <si>
    <t>40-540-908</t>
  </si>
  <si>
    <t>C OF O 2011 PRINCIPAL</t>
  </si>
  <si>
    <t>40-540-909</t>
  </si>
  <si>
    <t>40-540-910</t>
  </si>
  <si>
    <t>W &amp; S 1975 BOND PRINCIPAL</t>
  </si>
  <si>
    <t>40-540-911</t>
  </si>
  <si>
    <t>C OF O 2011 INTEREST</t>
  </si>
  <si>
    <t>40-540-912</t>
  </si>
  <si>
    <t>40-540-913</t>
  </si>
  <si>
    <t>W &amp; S 1975 INTEREST</t>
  </si>
  <si>
    <t>40-540-914</t>
  </si>
  <si>
    <t>W &amp; S 1975 BOND ADMIN FEE</t>
  </si>
  <si>
    <t>40-540-915</t>
  </si>
  <si>
    <t>BOND ISSUE COST</t>
  </si>
  <si>
    <t>40-540-916</t>
  </si>
  <si>
    <t>2016 SERIES BOND PAYMENT</t>
  </si>
  <si>
    <t>40-540-916 -</t>
  </si>
  <si>
    <t>2016 SERIES - INTEREST PAYMENT</t>
  </si>
  <si>
    <t>40-540-917</t>
  </si>
  <si>
    <t>2016 SERIES BOND - ADMIN FEE</t>
  </si>
  <si>
    <t>40-540-918</t>
  </si>
  <si>
    <t>2017 REFUNDING/INTEREST</t>
  </si>
  <si>
    <t>40-540-919</t>
  </si>
  <si>
    <t>40-540-920</t>
  </si>
  <si>
    <t>40-599-500</t>
  </si>
  <si>
    <t>WATER METERS</t>
  </si>
  <si>
    <t>41-500-100</t>
  </si>
  <si>
    <t>WATER LINE REPLACEMENT</t>
  </si>
  <si>
    <t>41-510-100</t>
  </si>
  <si>
    <t>ENGINEERING - WATER LINE</t>
  </si>
  <si>
    <t>41-510-115</t>
  </si>
  <si>
    <t>WELL #7 PROJECT</t>
  </si>
  <si>
    <t>41-520-100</t>
  </si>
  <si>
    <t>ENGINEERING - WATER WELL #7</t>
  </si>
  <si>
    <t>41-520-115</t>
  </si>
  <si>
    <t>MISC - WATER WELL #7</t>
  </si>
  <si>
    <t>41-520-120</t>
  </si>
  <si>
    <t>ELEVATED TOWER CONSTRUCTION</t>
  </si>
  <si>
    <t>41-530-100</t>
  </si>
  <si>
    <t>41-530-101</t>
  </si>
  <si>
    <t>ELEVATED TOWER MISC/CONTINGENC</t>
  </si>
  <si>
    <t>41-530-110</t>
  </si>
  <si>
    <t>ELEVATED TOWER LEGAL/ACQUIS</t>
  </si>
  <si>
    <t>41-530-111</t>
  </si>
  <si>
    <t>ENG - ELEVATED WATER TOWER</t>
  </si>
  <si>
    <t>41-530-115</t>
  </si>
  <si>
    <t>ELEVATED TOWER</t>
  </si>
  <si>
    <t>41-530-116</t>
  </si>
  <si>
    <t>Water/Filter Plant Line</t>
  </si>
  <si>
    <t>41-540-100</t>
  </si>
  <si>
    <t>Water/Filter Plant Misc</t>
  </si>
  <si>
    <t>41-540-110</t>
  </si>
  <si>
    <t>Water/Filter Plant Engineer</t>
  </si>
  <si>
    <t>41-540-115</t>
  </si>
  <si>
    <t>WELL PROJECT</t>
  </si>
  <si>
    <t>50-540-100</t>
  </si>
  <si>
    <t>51-500-200</t>
  </si>
  <si>
    <t>SEWER IMAPCT PROJECTS</t>
  </si>
  <si>
    <t>51-500-300</t>
  </si>
  <si>
    <t>51-900-200</t>
  </si>
  <si>
    <t>Grand Total::</t>
  </si>
  <si>
    <t/>
  </si>
  <si>
    <t>Corrected Total Budget</t>
  </si>
  <si>
    <t>Corrected Revision</t>
  </si>
  <si>
    <t>Actual Adopted</t>
  </si>
  <si>
    <t>Proposed FY 2026</t>
  </si>
  <si>
    <t>Projected FY 2025</t>
  </si>
  <si>
    <t>Notes</t>
  </si>
  <si>
    <t>COMMUNITY PROGRAMS</t>
  </si>
  <si>
    <t>12-500-465</t>
  </si>
  <si>
    <t>Grant match-Water conservation projects</t>
  </si>
  <si>
    <t>Shop Local/Best Business Awards</t>
  </si>
  <si>
    <t>Awards/Job Fairs/Pop-up Park/Health Fair</t>
  </si>
  <si>
    <t>Monitors &amp; docking stations-Splash pad cover-Swings for Park-Christmas lights-Frame lights</t>
  </si>
  <si>
    <t>Restroom renovations/carport</t>
  </si>
  <si>
    <t>Sand</t>
  </si>
  <si>
    <t>Gate opener</t>
  </si>
  <si>
    <t>Parking lot</t>
  </si>
  <si>
    <t>Camera monitoring</t>
  </si>
  <si>
    <t>Repair windshield</t>
  </si>
  <si>
    <t>Drone/UTV</t>
  </si>
  <si>
    <t>per request</t>
  </si>
  <si>
    <t>10-515-250</t>
  </si>
  <si>
    <t>Monitor</t>
  </si>
  <si>
    <t>Backhoe repair</t>
  </si>
  <si>
    <t>Water billing software/backflow logging</t>
  </si>
  <si>
    <t>Lawn mower/Pickup truck</t>
  </si>
  <si>
    <t>Proposed FY 2026 Personnel Budget</t>
  </si>
  <si>
    <t>40-540-250</t>
  </si>
  <si>
    <t>40-540-660</t>
  </si>
  <si>
    <t>Includes Street Repairs</t>
  </si>
  <si>
    <t>40-540-690</t>
  </si>
  <si>
    <t>MAKE INACTIVE</t>
  </si>
  <si>
    <t xml:space="preserve">         BUDGET</t>
  </si>
  <si>
    <t xml:space="preserve">  NET REVISIONS</t>
  </si>
  <si>
    <t xml:space="preserve">      % COL YTD</t>
  </si>
  <si>
    <t>UNCOLLECTED BAL</t>
  </si>
  <si>
    <t xml:space="preserve">   TOTAL BUDGET</t>
  </si>
  <si>
    <t xml:space="preserve">    YTD REVENUE</t>
  </si>
  <si>
    <t xml:space="preserve">    PREV YR YTD</t>
  </si>
  <si>
    <t>% COL LYTD</t>
  </si>
  <si>
    <t>25-26</t>
  </si>
  <si>
    <t xml:space="preserve">GENERAL </t>
  </si>
  <si>
    <t>AD VALORUM TAXES - CURRENT</t>
  </si>
  <si>
    <t>10-400-010</t>
  </si>
  <si>
    <t>AD VALORUM TAXES - DELINQUENT</t>
  </si>
  <si>
    <t>10-400-015</t>
  </si>
  <si>
    <t>AD VALORUM TAXES - ATT FEES</t>
  </si>
  <si>
    <t>10-400-020</t>
  </si>
  <si>
    <t>AD VALORUM TAXES - PEN &amp; INT</t>
  </si>
  <si>
    <t>10-400-025</t>
  </si>
  <si>
    <t>AD VALORUM TAXES - TAX CERT</t>
  </si>
  <si>
    <t>10-400-030</t>
  </si>
  <si>
    <t>HEB PROPERTY TAX</t>
  </si>
  <si>
    <t>10-400-035</t>
  </si>
  <si>
    <t>POLICE CAR LOAN - GOV CAPITAL</t>
  </si>
  <si>
    <t>10-400-040</t>
  </si>
  <si>
    <t>BALL FIELD USAGE</t>
  </si>
  <si>
    <t>10-400-049</t>
  </si>
  <si>
    <t>PARK USE INCOME</t>
  </si>
  <si>
    <t>10-400-050</t>
  </si>
  <si>
    <t>PARK GRANT REIMBURSEMENT</t>
  </si>
  <si>
    <t>10-400-051</t>
  </si>
  <si>
    <t>CUSTOMER SERVICE INSPECTIONS</t>
  </si>
  <si>
    <t>10-400-055</t>
  </si>
  <si>
    <t>FOOD LICENSE INCOME</t>
  </si>
  <si>
    <t>10-400-060</t>
  </si>
  <si>
    <t>PERMITS</t>
  </si>
  <si>
    <t>10-400-065</t>
  </si>
  <si>
    <t>VARIANCE, ZONING, SUP REQUEST</t>
  </si>
  <si>
    <t>10-400-066</t>
  </si>
  <si>
    <t>CREDIT CARD REWARD REVENUE</t>
  </si>
  <si>
    <t>10-400-070</t>
  </si>
  <si>
    <t>CONTRACTOR REGISTRATION</t>
  </si>
  <si>
    <t>10-400-071</t>
  </si>
  <si>
    <t>FELPS REBATE REVENUE</t>
  </si>
  <si>
    <t>10-400-075</t>
  </si>
  <si>
    <t>INTEREST INCOME</t>
  </si>
  <si>
    <t>10-400-080</t>
  </si>
  <si>
    <t>RESTITUTION</t>
  </si>
  <si>
    <t>10-400-090</t>
  </si>
  <si>
    <t>MISC INCOME</t>
  </si>
  <si>
    <t>10-400-095</t>
  </si>
  <si>
    <t xml:space="preserve"> OPIOID SETTLEMENT</t>
  </si>
  <si>
    <t>10-400-096</t>
  </si>
  <si>
    <t>POLICE SECURITY</t>
  </si>
  <si>
    <t>10-400-097</t>
  </si>
  <si>
    <t>STATE SALES TAX</t>
  </si>
  <si>
    <t>10-400-110</t>
  </si>
  <si>
    <t>STREET SALES TAX</t>
  </si>
  <si>
    <t>10-400-111</t>
  </si>
  <si>
    <t>PROPERTY RELIEF SALES TAX</t>
  </si>
  <si>
    <t>10-400-115</t>
  </si>
  <si>
    <t>MIXED BEVERAGE TAX</t>
  </si>
  <si>
    <t>10-400-120</t>
  </si>
  <si>
    <t>NSF CHECK FEE</t>
  </si>
  <si>
    <t>10-400-125</t>
  </si>
  <si>
    <t>FRANCHISE TAX</t>
  </si>
  <si>
    <t>10-400-150</t>
  </si>
  <si>
    <t>AMERICAN TOWER LEASE</t>
  </si>
  <si>
    <t>10-400-151</t>
  </si>
  <si>
    <t>SALE OF PROPERTY</t>
  </si>
  <si>
    <t>10-400-152</t>
  </si>
  <si>
    <t>CERTIFICATE OF OCCUPANCY</t>
  </si>
  <si>
    <t>10-400-155</t>
  </si>
  <si>
    <t>LITTLE LEAGUE ANNUAL FEES</t>
  </si>
  <si>
    <t>10-400-156</t>
  </si>
  <si>
    <t>LEASE PROCEEDS</t>
  </si>
  <si>
    <t>10-400-190</t>
  </si>
  <si>
    <t>GRANT REVENUE PD EQUIP</t>
  </si>
  <si>
    <t>10-400-205</t>
  </si>
  <si>
    <t>GRANT REVENUE - PARK PROJECT</t>
  </si>
  <si>
    <t>10-400-215</t>
  </si>
  <si>
    <t>GRANT - CARES ACT - GEN</t>
  </si>
  <si>
    <t>10-400-216</t>
  </si>
  <si>
    <t>LEOSE TRAINING INCOME</t>
  </si>
  <si>
    <t>10-400-451</t>
  </si>
  <si>
    <t>PD NATIONAL NIGHT OUT</t>
  </si>
  <si>
    <t>10-400-455</t>
  </si>
  <si>
    <t>PD GOLF TOURAMENT REVENUE</t>
  </si>
  <si>
    <t>10-400-456</t>
  </si>
  <si>
    <t>MISCELLANEOUS POLICE INCOME</t>
  </si>
  <si>
    <t>10-400-901</t>
  </si>
  <si>
    <t>COURT HOUSE SECURITY FEE</t>
  </si>
  <si>
    <t>10-410-210</t>
  </si>
  <si>
    <t>COURT COSTS - DEFERRED FEE</t>
  </si>
  <si>
    <t>10-410-215</t>
  </si>
  <si>
    <t>STATE COURT COSTS INCOME  ADJ</t>
  </si>
  <si>
    <t>10-410-220</t>
  </si>
  <si>
    <t>STATE COURT COST INCOME: FIN</t>
  </si>
  <si>
    <t>10-410-225</t>
  </si>
  <si>
    <t>STATE COURT COSTS INCOME IDF</t>
  </si>
  <si>
    <t>10-410-230</t>
  </si>
  <si>
    <t>STATE COURT COSTS INCOME: JR</t>
  </si>
  <si>
    <t>10-410-235</t>
  </si>
  <si>
    <t>STATE COURT COSTS INCOME JSI</t>
  </si>
  <si>
    <t>10-410-240</t>
  </si>
  <si>
    <t>STATE COURT COSTS INCOME: LOO</t>
  </si>
  <si>
    <t>10-410-245</t>
  </si>
  <si>
    <t>STATE COURT COSTS INCOME MV</t>
  </si>
  <si>
    <t>10-410-250</t>
  </si>
  <si>
    <t>STATE COURT COSTS - SCHOOL ZON</t>
  </si>
  <si>
    <t>10-410-257</t>
  </si>
  <si>
    <t>STATE COURT COST INCOME:  ST</t>
  </si>
  <si>
    <t>10-410-260</t>
  </si>
  <si>
    <t>STATE COURT COSTS INCOME STT</t>
  </si>
  <si>
    <t>10-410-265</t>
  </si>
  <si>
    <t>STATE COURT COSTS INCOME: TE</t>
  </si>
  <si>
    <t>10-410-270</t>
  </si>
  <si>
    <t>STATE COURT COSTS INCOME TIN</t>
  </si>
  <si>
    <t>10-410-275</t>
  </si>
  <si>
    <t>STATE COURT COSTS INCOME: WA</t>
  </si>
  <si>
    <t>10-410-280</t>
  </si>
  <si>
    <t>STATE COURT COSTS DISMISSAL FE</t>
  </si>
  <si>
    <t>10-410-284</t>
  </si>
  <si>
    <t>10-410-285</t>
  </si>
  <si>
    <t>LVISD SRO OFFICER</t>
  </si>
  <si>
    <t>10-410-286</t>
  </si>
  <si>
    <t>OMNI COLLECTIONS</t>
  </si>
  <si>
    <t>10-410-290</t>
  </si>
  <si>
    <t>COPS LVISD</t>
  </si>
  <si>
    <t>10-410-296</t>
  </si>
  <si>
    <t>LVISD ADMINISTRATION FEES</t>
  </si>
  <si>
    <t>10-410-297</t>
  </si>
  <si>
    <t>POLICE REPORTS</t>
  </si>
  <si>
    <t>10-410-298</t>
  </si>
  <si>
    <t>LEASE PROCEED INCOME</t>
  </si>
  <si>
    <t>10-410-299</t>
  </si>
  <si>
    <t>MDD OVERHEAD TRANSFER IN</t>
  </si>
  <si>
    <t>10-410-300</t>
  </si>
  <si>
    <t>MDD TRANSFER IN</t>
  </si>
  <si>
    <t>10-410-301</t>
  </si>
  <si>
    <t>INDINGENT DEFENSE FUND (IDF)</t>
  </si>
  <si>
    <t>10-415-315</t>
  </si>
  <si>
    <t>LOCAL TRAFFIC FINE</t>
  </si>
  <si>
    <t>10-415-320</t>
  </si>
  <si>
    <t>LOCAL CONSOLIDATED COURT COST</t>
  </si>
  <si>
    <t>10-415-321</t>
  </si>
  <si>
    <t>MOVING VIOLATION FEE (MVF)</t>
  </si>
  <si>
    <t>10-415-325</t>
  </si>
  <si>
    <t>STATE JURY FEE (JRF)</t>
  </si>
  <si>
    <t>10-415-330</t>
  </si>
  <si>
    <t>LOCAL JURY</t>
  </si>
  <si>
    <t>10-415-331</t>
  </si>
  <si>
    <t>STATE JUDICIAL SUPPORT FUND (J</t>
  </si>
  <si>
    <t>10-415-335</t>
  </si>
  <si>
    <t>STATE CONSOLIDATED COURT COST</t>
  </si>
  <si>
    <t>10-415-340</t>
  </si>
  <si>
    <t>STATE TRAFFIC FINE (STF)</t>
  </si>
  <si>
    <t>10-415-345</t>
  </si>
  <si>
    <t>TECHNOLOGY FUND</t>
  </si>
  <si>
    <t>10-415-350</t>
  </si>
  <si>
    <t>FINE</t>
  </si>
  <si>
    <t>10-415-355</t>
  </si>
  <si>
    <t>TIME PAYMENT FEE</t>
  </si>
  <si>
    <t>10-415-360</t>
  </si>
  <si>
    <t>WARRANT FEE</t>
  </si>
  <si>
    <t>10-415-365</t>
  </si>
  <si>
    <t>ADMINISTRATIVE FEE</t>
  </si>
  <si>
    <t>10-415-370</t>
  </si>
  <si>
    <t>DISMISSAL FEE</t>
  </si>
  <si>
    <t>10-415-371</t>
  </si>
  <si>
    <t>ARREST FEE</t>
  </si>
  <si>
    <t>10-415-372</t>
  </si>
  <si>
    <t>COLLECTION FEE (AMS)</t>
  </si>
  <si>
    <t>10-415-375</t>
  </si>
  <si>
    <t>OMNI COLLECTION FEE</t>
  </si>
  <si>
    <t>10-415-380</t>
  </si>
  <si>
    <t>DEFERRED FEE</t>
  </si>
  <si>
    <t>10-415-385</t>
  </si>
  <si>
    <t>CHILD SAFETY FINE</t>
  </si>
  <si>
    <t>10-415-390</t>
  </si>
  <si>
    <t>SCHOOL ZONE VIOLATION FEE</t>
  </si>
  <si>
    <t>10-415-391</t>
  </si>
  <si>
    <t>TRUANCY PREVENTION FEE</t>
  </si>
  <si>
    <t>10-415-392</t>
  </si>
  <si>
    <t>SEATBELT FEE</t>
  </si>
  <si>
    <t>10-415-393</t>
  </si>
  <si>
    <t>LOCAL TRUANCY PREVENTION</t>
  </si>
  <si>
    <t>10-415-394</t>
  </si>
  <si>
    <t>RESTITUTION INCOME</t>
  </si>
  <si>
    <t>10-415-395</t>
  </si>
  <si>
    <t>COURT SECURITY FEES</t>
  </si>
  <si>
    <t>10-415.310</t>
  </si>
  <si>
    <t>GAIN ON SALE OF FIXED ASSETS</t>
  </si>
  <si>
    <t>10-420-300</t>
  </si>
  <si>
    <t>MUNICIPAL DEVELOPMENT DISTRICT</t>
  </si>
  <si>
    <t>10-420-403</t>
  </si>
  <si>
    <t>PD BUILDING LOAN PAYMENT</t>
  </si>
  <si>
    <t>10-520-285</t>
  </si>
  <si>
    <t>POLICE GOLF TOUR</t>
  </si>
  <si>
    <t>10-520-286</t>
  </si>
  <si>
    <t>TRANSFER IN</t>
  </si>
  <si>
    <t>10-900-100</t>
  </si>
  <si>
    <t>2024 SERIES COO PROCEEDS</t>
  </si>
  <si>
    <t>11-400-010</t>
  </si>
  <si>
    <t>BOND ADDITIONAL FEES</t>
  </si>
  <si>
    <t>11-400-015</t>
  </si>
  <si>
    <t>11-400-080</t>
  </si>
  <si>
    <t>BANK INTEREST</t>
  </si>
  <si>
    <t>12-400-080</t>
  </si>
  <si>
    <t>12-400-095</t>
  </si>
  <si>
    <t>12-400-100</t>
  </si>
  <si>
    <t>SALES TAX</t>
  </si>
  <si>
    <t>12-400-110</t>
  </si>
  <si>
    <t>EVENT VENDORS/DONATIONS</t>
  </si>
  <si>
    <t>12-400-120</t>
  </si>
  <si>
    <t>TRANSFER FROM HOT</t>
  </si>
  <si>
    <t>12-400-130</t>
  </si>
  <si>
    <t>STREET MAINTENANCE TAX</t>
  </si>
  <si>
    <t>14-400-010</t>
  </si>
  <si>
    <t>14-400-080</t>
  </si>
  <si>
    <t>15-400-080</t>
  </si>
  <si>
    <t>HOTEL TAX REVENUE</t>
  </si>
  <si>
    <t>15-400-100</t>
  </si>
  <si>
    <t>PROPOSED</t>
  </si>
  <si>
    <t xml:space="preserve">PROPOSED </t>
  </si>
  <si>
    <t>FORFEITURES</t>
  </si>
  <si>
    <t>16-400-010</t>
  </si>
  <si>
    <t>INTEREST</t>
  </si>
  <si>
    <t>16-400-080</t>
  </si>
  <si>
    <t>GENERAL - CARES ACT GRANT</t>
  </si>
  <si>
    <t>18-400-100</t>
  </si>
  <si>
    <t>PD - AACOG - COVID GRANT</t>
  </si>
  <si>
    <t>18-410-100</t>
  </si>
  <si>
    <t>PD - AACOG BODY ARM GRANT REV</t>
  </si>
  <si>
    <t>18-415-100</t>
  </si>
  <si>
    <t>18-416-100</t>
  </si>
  <si>
    <t>PD/FIRE RADIO GRANT</t>
  </si>
  <si>
    <t>18-417-100</t>
  </si>
  <si>
    <t>18-418-100</t>
  </si>
  <si>
    <t>PARK - GRANTS</t>
  </si>
  <si>
    <t>18-420-100</t>
  </si>
  <si>
    <t>GVEC POWER UP GRANT REVENUE</t>
  </si>
  <si>
    <t>18-430-100</t>
  </si>
  <si>
    <t>FEMA COVID RECOVERY REVENUE</t>
  </si>
  <si>
    <t>18-440-100</t>
  </si>
  <si>
    <t>AD VALOREM TAX</t>
  </si>
  <si>
    <t>20-100-101</t>
  </si>
  <si>
    <t>TRANSFER FROM OTHER FUNDS</t>
  </si>
  <si>
    <t>20-100-102</t>
  </si>
  <si>
    <t>20-100-103</t>
  </si>
  <si>
    <t>DEFERRED REVENUE</t>
  </si>
  <si>
    <t>20-200-310</t>
  </si>
  <si>
    <t>20-400-010</t>
  </si>
  <si>
    <t>20-400-025</t>
  </si>
  <si>
    <t>20-400-080</t>
  </si>
  <si>
    <t>Misc Income</t>
  </si>
  <si>
    <t>20-400-285</t>
  </si>
  <si>
    <t>20-900-100</t>
  </si>
  <si>
    <t>25-400-080</t>
  </si>
  <si>
    <t>COURTHOUSE SECURITY FEES</t>
  </si>
  <si>
    <t>25-410-210</t>
  </si>
  <si>
    <t>35-400-080</t>
  </si>
  <si>
    <t>STATE COURT COST - TECH FEE</t>
  </si>
  <si>
    <t>35-410-270</t>
  </si>
  <si>
    <t>2016 SERIES COO PROCEEDS</t>
  </si>
  <si>
    <t>41-400-010</t>
  </si>
  <si>
    <t>41-400-080</t>
  </si>
  <si>
    <t>41-530-900</t>
  </si>
  <si>
    <t>50-400-080</t>
  </si>
  <si>
    <t>WATER IMPACT FEES</t>
  </si>
  <si>
    <t>50-400-585</t>
  </si>
  <si>
    <t>51-400-080</t>
  </si>
  <si>
    <t>SEWER IMPACT FEES</t>
  </si>
  <si>
    <t>51-400-580</t>
  </si>
  <si>
    <t>40-400-080</t>
  </si>
  <si>
    <t>40-400-095</t>
  </si>
  <si>
    <t>40-400-125</t>
  </si>
  <si>
    <t>SALES TAX INCOME</t>
  </si>
  <si>
    <t>40-400-505</t>
  </si>
  <si>
    <t>WATER SALES</t>
  </si>
  <si>
    <t>40-400-510</t>
  </si>
  <si>
    <t>SEWER SALES</t>
  </si>
  <si>
    <t>40-400-520</t>
  </si>
  <si>
    <t>40-400-525</t>
  </si>
  <si>
    <t>PENALTIES</t>
  </si>
  <si>
    <t>40-400-530</t>
  </si>
  <si>
    <t>METER TAMPERING FEE</t>
  </si>
  <si>
    <t>40-400-535</t>
  </si>
  <si>
    <t>OPER &amp; MAINTENANCE</t>
  </si>
  <si>
    <t>40-400-540</t>
  </si>
  <si>
    <t>GARBAGE SALES</t>
  </si>
  <si>
    <t>40-400-550</t>
  </si>
  <si>
    <t>OVERPAYMENT</t>
  </si>
  <si>
    <t>40-400-555</t>
  </si>
  <si>
    <t>NEW WATER METER FEES</t>
  </si>
  <si>
    <t>40-400-560</t>
  </si>
  <si>
    <t>NEW WATER CONSTRUCTIONS FEE</t>
  </si>
  <si>
    <t>40-400-562</t>
  </si>
  <si>
    <t>NEW SEWER CONSTRUCTION FEES</t>
  </si>
  <si>
    <t>40-400-565</t>
  </si>
  <si>
    <t>RECONNECTIONS</t>
  </si>
  <si>
    <t>40-400-570</t>
  </si>
  <si>
    <t>DRAINAGE IMPACT FEES</t>
  </si>
  <si>
    <t>40-400-575</t>
  </si>
  <si>
    <t>40-400-580</t>
  </si>
  <si>
    <t>40-400-585</t>
  </si>
  <si>
    <t>WATER DEPOSITS</t>
  </si>
  <si>
    <t>40-400-590</t>
  </si>
  <si>
    <t>ADMIN FEE</t>
  </si>
  <si>
    <t>40-400-591</t>
  </si>
  <si>
    <t>GREASE TRAP PERMITS</t>
  </si>
  <si>
    <t>40-400-592</t>
  </si>
  <si>
    <t>ADJUSTMENTS</t>
  </si>
  <si>
    <t>40-400-595</t>
  </si>
  <si>
    <t>METER REPLACEMENT INCOME</t>
  </si>
  <si>
    <t>40-400-825</t>
  </si>
  <si>
    <t>WELL PROJECTS 2009</t>
  </si>
  <si>
    <t>40-400-901</t>
  </si>
  <si>
    <t>INFRASTRUCTURE GRANT LOAN</t>
  </si>
  <si>
    <t>40-400-902</t>
  </si>
  <si>
    <t>NEW LOAN WATER WELL</t>
  </si>
  <si>
    <t>40-400-903</t>
  </si>
  <si>
    <t>40-440-100</t>
  </si>
  <si>
    <t xml:space="preserve">UTILITY </t>
  </si>
  <si>
    <t xml:space="preserve">FELPS Bill </t>
  </si>
  <si>
    <t xml:space="preserve">Barcom bill, Printer monthly bill, new mobile radio, door lock software bill </t>
  </si>
  <si>
    <t xml:space="preserve">Weekly Cleaning and Misc Maint </t>
  </si>
  <si>
    <t xml:space="preserve">Close account </t>
  </si>
  <si>
    <t>Close account</t>
  </si>
  <si>
    <t xml:space="preserve">Plans tubes, Supplies. Postage </t>
  </si>
  <si>
    <t>Shirts</t>
  </si>
  <si>
    <t>Phone</t>
  </si>
  <si>
    <t xml:space="preserve">Code, Admin, Mdd </t>
  </si>
  <si>
    <t>Expense</t>
  </si>
  <si>
    <t>Filing cabinet</t>
  </si>
  <si>
    <t xml:space="preserve">Court, Admin </t>
  </si>
  <si>
    <t>POLICE EVENTS</t>
  </si>
  <si>
    <t xml:space="preserve">City Admin </t>
  </si>
  <si>
    <t>LEGAL &amp; PROFESSIONAL - ENGINER</t>
  </si>
  <si>
    <t>Jenn, Madi Elg</t>
  </si>
  <si>
    <t xml:space="preserve">Lindsey </t>
  </si>
  <si>
    <t>10-515-220</t>
  </si>
  <si>
    <t xml:space="preserve">Requested </t>
  </si>
  <si>
    <t>New Detective, 30 hour Admin, COLA</t>
  </si>
  <si>
    <t xml:space="preserve">Chief, Serg </t>
  </si>
  <si>
    <t xml:space="preserve">Close Account </t>
  </si>
  <si>
    <t>12-510-015</t>
  </si>
  <si>
    <t>SUBSCRIPTIONS</t>
  </si>
  <si>
    <t xml:space="preserve">No Change </t>
  </si>
  <si>
    <t>Barcom bill, Printer monthly bill, new mobile radio, door lock software bill, COPsync</t>
  </si>
  <si>
    <t>Final</t>
  </si>
  <si>
    <t>Fin Adm, City Sec Elg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</si>
</sst>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\(#,##0.00\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B21D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quotePrefix="1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164" fontId="0" fillId="2" borderId="0" xfId="0" applyNumberFormat="1" applyFill="1" applyAlignment="1">
      <alignment horizontal="right"/>
    </xf>
    <xf numFmtId="43" fontId="0" fillId="0" borderId="0" xfId="1" applyFont="1"/>
    <xf numFmtId="0" fontId="1" fillId="0" borderId="0" xfId="0" applyFont="1" applyAlignment="1">
      <alignment horizontal="center" vertical="center"/>
    </xf>
    <xf numFmtId="43" fontId="0" fillId="0" borderId="0" xfId="0" applyNumberFormat="1"/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0" fillId="0" borderId="0" xfId="1" applyNumberFormat="1" applyFont="1" applyFill="1"/>
    <xf numFmtId="4" fontId="0" fillId="0" borderId="0" xfId="0" applyNumberFormat="1" applyAlignment="1">
      <alignment horizontal="right"/>
    </xf>
    <xf numFmtId="3" fontId="0" fillId="0" borderId="0" xfId="0" applyNumberFormat="1"/>
    <xf numFmtId="3" fontId="0" fillId="2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3" fillId="0" borderId="0" xfId="0" applyFont="1"/>
    <xf numFmtId="0" fontId="4" fillId="0" borderId="0" xfId="0" quotePrefix="1" applyFont="1"/>
    <xf numFmtId="164" fontId="0" fillId="3" borderId="0" xfId="0" applyNumberForma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4" fontId="1" fillId="2" borderId="0" xfId="0" applyNumberFormat="1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0" fillId="5" borderId="0" xfId="0" applyNumberFormat="1" applyFill="1" applyAlignment="1">
      <alignment horizontal="right"/>
    </xf>
    <xf numFmtId="3" fontId="0" fillId="5" borderId="0" xfId="0" applyNumberFormat="1" applyFill="1"/>
    <xf numFmtId="3" fontId="0" fillId="6" borderId="0" xfId="0" applyNumberFormat="1" applyFill="1"/>
    <xf numFmtId="9" fontId="0" fillId="2" borderId="0" xfId="0" applyNumberFormat="1" applyFill="1"/>
    <xf numFmtId="0" fontId="0" fillId="2" borderId="0" xfId="0" applyFill="1"/>
    <xf numFmtId="3" fontId="0" fillId="7" borderId="0" xfId="0" applyNumberFormat="1" applyFill="1"/>
    <xf numFmtId="0" fontId="0" fillId="2" borderId="0" xfId="0" applyFill="1" applyAlignment="1">
      <alignment wrapText="1"/>
    </xf>
    <xf numFmtId="164" fontId="0" fillId="6" borderId="0" xfId="0" applyNumberFormat="1" applyFill="1" applyAlignment="1">
      <alignment horizontal="right"/>
    </xf>
    <xf numFmtId="0" fontId="0" fillId="8" borderId="0" xfId="0" quotePrefix="1" applyFill="1"/>
    <xf numFmtId="164" fontId="0" fillId="8" borderId="0" xfId="0" applyNumberFormat="1" applyFill="1" applyAlignment="1">
      <alignment horizontal="right"/>
    </xf>
    <xf numFmtId="4" fontId="0" fillId="8" borderId="0" xfId="0" applyNumberFormat="1" applyFill="1"/>
    <xf numFmtId="0" fontId="0" fillId="8" borderId="0" xfId="0" applyFill="1"/>
    <xf numFmtId="4" fontId="0" fillId="8" borderId="0" xfId="1" applyNumberFormat="1" applyFont="1" applyFill="1"/>
    <xf numFmtId="0" fontId="0" fillId="9" borderId="0" xfId="0" applyFill="1"/>
    <xf numFmtId="0" fontId="0" fillId="10" borderId="0" xfId="0" applyFill="1"/>
    <xf numFmtId="0" fontId="4" fillId="9" borderId="0" xfId="0" applyFont="1" applyFill="1"/>
    <xf numFmtId="0" fontId="0" fillId="11" borderId="0" xfId="0" applyFill="1"/>
    <xf numFmtId="164" fontId="0" fillId="11" borderId="0" xfId="0" applyNumberFormat="1" applyFill="1" applyAlignment="1">
      <alignment horizontal="right"/>
    </xf>
    <xf numFmtId="4" fontId="0" fillId="11" borderId="0" xfId="0" applyNumberFormat="1" applyFill="1"/>
    <xf numFmtId="4" fontId="0" fillId="11" borderId="0" xfId="1" applyNumberFormat="1" applyFont="1" applyFill="1"/>
    <xf numFmtId="0" fontId="0" fillId="4" borderId="0" xfId="0" quotePrefix="1" applyFill="1"/>
    <xf numFmtId="0" fontId="4" fillId="11" borderId="0" xfId="0" applyFont="1" applyFill="1"/>
    <xf numFmtId="164" fontId="4" fillId="11" borderId="0" xfId="0" applyNumberFormat="1" applyFont="1" applyFill="1" applyAlignment="1">
      <alignment horizontal="right"/>
    </xf>
    <xf numFmtId="4" fontId="4" fillId="11" borderId="0" xfId="0" applyNumberFormat="1" applyFont="1" applyFill="1"/>
    <xf numFmtId="4" fontId="4" fillId="11" borderId="0" xfId="1" applyNumberFormat="1" applyFont="1" applyFill="1"/>
    <xf numFmtId="0" fontId="0" fillId="12" borderId="0" xfId="0" applyFill="1"/>
    <xf numFmtId="164" fontId="0" fillId="12" borderId="0" xfId="0" applyNumberFormat="1" applyFill="1" applyAlignment="1">
      <alignment horizontal="right"/>
    </xf>
    <xf numFmtId="4" fontId="0" fillId="12" borderId="0" xfId="0" applyNumberFormat="1" applyFill="1"/>
    <xf numFmtId="4" fontId="0" fillId="12" borderId="0" xfId="1" applyNumberFormat="1" applyFont="1" applyFill="1"/>
    <xf numFmtId="4" fontId="0" fillId="9" borderId="0" xfId="0" applyNumberFormat="1" applyFill="1"/>
    <xf numFmtId="4" fontId="0" fillId="9" borderId="0" xfId="1" applyNumberFormat="1" applyFont="1" applyFill="1"/>
    <xf numFmtId="0" fontId="0" fillId="4" borderId="0" xfId="0" applyFill="1"/>
    <xf numFmtId="4" fontId="0" fillId="7" borderId="0" xfId="1" applyNumberFormat="1" applyFont="1" applyFill="1"/>
    <xf numFmtId="9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B21D1"/>
      <color rgb="FFC804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EA241-A495-4F5B-B49F-F62A19F78F11}">
  <sheetPr>
    <pageSetUpPr fitToPage="1"/>
  </sheetPr>
  <dimension ref="A1:T1098"/>
  <sheetViews>
    <sheetView zoomScale="75" zoomScaleNormal="75" workbookViewId="0">
      <pane ySplit="1" topLeftCell="A1078" activePane="bottomLeft" state="frozen"/>
      <selection pane="bottomLeft" activeCell="B1098" sqref="B1098"/>
    </sheetView>
  </sheetViews>
  <sheetFormatPr defaultRowHeight="14.5" x14ac:dyDescent="0.35"/>
  <cols>
    <col min="1" max="1" width="34.7265625" bestFit="1" customWidth="1"/>
    <col min="2" max="3" width="17.1796875" style="6" bestFit="1" customWidth="1"/>
    <col min="4" max="6" width="15.54296875" style="6" customWidth="1"/>
    <col min="7" max="7" width="11.7265625" style="6" bestFit="1" customWidth="1"/>
    <col min="8" max="8" width="17.26953125" style="6" bestFit="1" customWidth="1"/>
    <col min="9" max="9" width="15.54296875" style="6" customWidth="1"/>
    <col min="10" max="10" width="7.54296875" style="6" customWidth="1"/>
    <col min="11" max="11" width="17.453125" style="15" customWidth="1"/>
    <col min="12" max="12" width="9.81640625" customWidth="1"/>
    <col min="13" max="13" width="18.7265625" style="15" customWidth="1"/>
    <col min="14" max="14" width="35.81640625" customWidth="1"/>
    <col min="17" max="17" width="17.453125" customWidth="1"/>
  </cols>
  <sheetData>
    <row r="1" spans="1:17" ht="29" x14ac:dyDescent="0.35">
      <c r="A1" s="2" t="s">
        <v>0</v>
      </c>
      <c r="B1" s="25" t="s">
        <v>1</v>
      </c>
      <c r="C1" s="4" t="s">
        <v>2</v>
      </c>
      <c r="D1" s="4" t="s">
        <v>3</v>
      </c>
      <c r="E1" s="7" t="s">
        <v>586</v>
      </c>
      <c r="F1" s="4" t="s">
        <v>4</v>
      </c>
      <c r="G1" s="7" t="s">
        <v>585</v>
      </c>
      <c r="H1" s="25" t="s">
        <v>5</v>
      </c>
      <c r="I1" s="4" t="s">
        <v>6</v>
      </c>
      <c r="J1" s="4"/>
      <c r="K1" s="26" t="s">
        <v>589</v>
      </c>
      <c r="M1" s="27" t="s">
        <v>588</v>
      </c>
      <c r="N1" s="10" t="s">
        <v>590</v>
      </c>
      <c r="Q1" s="28" t="s">
        <v>610</v>
      </c>
    </row>
    <row r="2" spans="1:17" x14ac:dyDescent="0.3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2"/>
      <c r="L2" s="13"/>
      <c r="M2" s="14" t="s">
        <v>965</v>
      </c>
    </row>
    <row r="4" spans="1:17" x14ac:dyDescent="0.35">
      <c r="A4" t="s">
        <v>9</v>
      </c>
    </row>
    <row r="5" spans="1:17" x14ac:dyDescent="0.35">
      <c r="A5" t="s">
        <v>8</v>
      </c>
    </row>
    <row r="6" spans="1:17" x14ac:dyDescent="0.35">
      <c r="A6" s="1" t="s">
        <v>10</v>
      </c>
      <c r="B6" s="6">
        <v>15400</v>
      </c>
      <c r="C6" s="6">
        <v>0</v>
      </c>
      <c r="D6" s="6">
        <v>0</v>
      </c>
      <c r="E6" s="6">
        <v>0</v>
      </c>
      <c r="F6" s="6">
        <v>15400</v>
      </c>
      <c r="G6" s="6">
        <f>B6+E6</f>
        <v>15400</v>
      </c>
      <c r="H6" s="6">
        <v>14202.87</v>
      </c>
      <c r="I6" s="6">
        <v>1197.1300000000001</v>
      </c>
      <c r="K6" s="16">
        <f>H6/21*26</f>
        <v>17584.505714285715</v>
      </c>
      <c r="M6" s="16">
        <f>32062.54-M9</f>
        <v>31662.54</v>
      </c>
      <c r="Q6" s="9">
        <f>M6</f>
        <v>31662.54</v>
      </c>
    </row>
    <row r="7" spans="1:17" x14ac:dyDescent="0.35">
      <c r="A7" s="1" t="s">
        <v>11</v>
      </c>
      <c r="B7" s="6" t="s">
        <v>8</v>
      </c>
      <c r="C7" s="6" t="s">
        <v>8</v>
      </c>
      <c r="D7" s="6" t="s">
        <v>8</v>
      </c>
      <c r="F7" s="6" t="s">
        <v>8</v>
      </c>
      <c r="H7" s="6" t="s">
        <v>8</v>
      </c>
      <c r="I7" s="6" t="s">
        <v>8</v>
      </c>
      <c r="M7" s="16"/>
    </row>
    <row r="8" spans="1:17" x14ac:dyDescent="0.35">
      <c r="A8" t="s">
        <v>8</v>
      </c>
      <c r="M8" s="16"/>
    </row>
    <row r="9" spans="1:17" x14ac:dyDescent="0.35">
      <c r="A9" s="1" t="s">
        <v>12</v>
      </c>
      <c r="B9" s="6">
        <v>0</v>
      </c>
      <c r="C9" s="6">
        <v>400</v>
      </c>
      <c r="D9" s="6">
        <v>0</v>
      </c>
      <c r="E9" s="6">
        <v>400</v>
      </c>
      <c r="F9" s="6">
        <v>400</v>
      </c>
      <c r="G9" s="6">
        <f>B9+E9</f>
        <v>400</v>
      </c>
      <c r="H9" s="6">
        <v>221.04</v>
      </c>
      <c r="I9" s="6">
        <v>178.96</v>
      </c>
      <c r="K9" s="16">
        <f>H9/21*26</f>
        <v>273.6685714285714</v>
      </c>
      <c r="M9" s="16">
        <v>400</v>
      </c>
      <c r="Q9" s="9">
        <f>M9</f>
        <v>400</v>
      </c>
    </row>
    <row r="10" spans="1:17" x14ac:dyDescent="0.35">
      <c r="A10" s="1" t="s">
        <v>13</v>
      </c>
      <c r="B10" s="6" t="s">
        <v>8</v>
      </c>
      <c r="C10" s="6" t="s">
        <v>8</v>
      </c>
      <c r="D10" s="6" t="s">
        <v>8</v>
      </c>
      <c r="F10" s="6" t="s">
        <v>8</v>
      </c>
      <c r="H10" s="6" t="s">
        <v>8</v>
      </c>
      <c r="I10" s="6" t="s">
        <v>8</v>
      </c>
      <c r="M10" s="16"/>
    </row>
    <row r="11" spans="1:17" x14ac:dyDescent="0.35">
      <c r="A11" t="s">
        <v>8</v>
      </c>
      <c r="M11" s="16"/>
    </row>
    <row r="12" spans="1:17" x14ac:dyDescent="0.35">
      <c r="A12" s="1" t="s">
        <v>14</v>
      </c>
      <c r="B12" s="6">
        <v>1778</v>
      </c>
      <c r="C12" s="6">
        <v>0</v>
      </c>
      <c r="D12" s="6">
        <v>0</v>
      </c>
      <c r="E12" s="6">
        <v>0</v>
      </c>
      <c r="F12" s="6">
        <v>1778</v>
      </c>
      <c r="G12" s="6">
        <f>B12+E12</f>
        <v>1778</v>
      </c>
      <c r="H12" s="6">
        <v>1103.3900000000001</v>
      </c>
      <c r="I12" s="6">
        <v>674.61</v>
      </c>
      <c r="K12" s="16">
        <f>H12/21*26</f>
        <v>1366.101904761905</v>
      </c>
      <c r="M12" s="16">
        <v>2452.78431</v>
      </c>
      <c r="Q12" s="9">
        <f>M12</f>
        <v>2452.78431</v>
      </c>
    </row>
    <row r="13" spans="1:17" x14ac:dyDescent="0.35">
      <c r="A13" s="1" t="s">
        <v>15</v>
      </c>
      <c r="B13" s="6" t="s">
        <v>8</v>
      </c>
      <c r="C13" s="6" t="s">
        <v>8</v>
      </c>
      <c r="D13" s="6" t="s">
        <v>8</v>
      </c>
      <c r="F13" s="6" t="s">
        <v>8</v>
      </c>
      <c r="H13" s="6" t="s">
        <v>8</v>
      </c>
      <c r="I13" s="6" t="s">
        <v>8</v>
      </c>
      <c r="M13" s="16"/>
    </row>
    <row r="14" spans="1:17" x14ac:dyDescent="0.35">
      <c r="A14" t="s">
        <v>8</v>
      </c>
      <c r="M14" s="16"/>
    </row>
    <row r="15" spans="1:17" x14ac:dyDescent="0.35">
      <c r="A15" s="1" t="s">
        <v>16</v>
      </c>
      <c r="B15" s="6">
        <v>778</v>
      </c>
      <c r="C15" s="6">
        <v>0</v>
      </c>
      <c r="D15" s="6">
        <v>0</v>
      </c>
      <c r="E15" s="6">
        <v>0</v>
      </c>
      <c r="F15" s="6">
        <v>778</v>
      </c>
      <c r="G15" s="6">
        <f>B15+E15</f>
        <v>778</v>
      </c>
      <c r="H15" s="6">
        <v>733.3</v>
      </c>
      <c r="I15" s="6">
        <v>44.7</v>
      </c>
      <c r="K15" s="16">
        <f>H15/21*26</f>
        <v>907.89523809523803</v>
      </c>
      <c r="M15" s="16">
        <v>1574.270714</v>
      </c>
      <c r="Q15" s="9">
        <f>M15</f>
        <v>1574.270714</v>
      </c>
    </row>
    <row r="16" spans="1:17" x14ac:dyDescent="0.35">
      <c r="A16" s="1" t="s">
        <v>17</v>
      </c>
      <c r="B16" s="6" t="s">
        <v>8</v>
      </c>
      <c r="C16" s="6" t="s">
        <v>8</v>
      </c>
      <c r="D16" s="6" t="s">
        <v>8</v>
      </c>
      <c r="F16" s="6" t="s">
        <v>8</v>
      </c>
      <c r="H16" s="6" t="s">
        <v>8</v>
      </c>
      <c r="I16" s="6" t="s">
        <v>8</v>
      </c>
      <c r="M16" s="16"/>
    </row>
    <row r="17" spans="1:17" x14ac:dyDescent="0.35">
      <c r="A17" t="s">
        <v>8</v>
      </c>
      <c r="M17" s="16"/>
    </row>
    <row r="18" spans="1:17" x14ac:dyDescent="0.35">
      <c r="A18" s="1" t="s">
        <v>18</v>
      </c>
      <c r="B18" s="6">
        <v>0</v>
      </c>
      <c r="C18" s="6">
        <v>20</v>
      </c>
      <c r="D18" s="6">
        <v>0</v>
      </c>
      <c r="E18" s="6">
        <v>20</v>
      </c>
      <c r="F18" s="6">
        <v>20</v>
      </c>
      <c r="G18" s="6">
        <f>B18+E18</f>
        <v>20</v>
      </c>
      <c r="H18" s="6">
        <v>12.24</v>
      </c>
      <c r="I18" s="6">
        <v>7.76</v>
      </c>
      <c r="K18" s="16">
        <f>H18/21*26</f>
        <v>15.154285714285715</v>
      </c>
      <c r="M18" s="16">
        <v>20</v>
      </c>
      <c r="Q18" s="9">
        <f>M18</f>
        <v>20</v>
      </c>
    </row>
    <row r="19" spans="1:17" x14ac:dyDescent="0.35">
      <c r="A19" s="1" t="s">
        <v>19</v>
      </c>
      <c r="B19" s="6" t="s">
        <v>8</v>
      </c>
      <c r="C19" s="6" t="s">
        <v>8</v>
      </c>
      <c r="D19" s="6" t="s">
        <v>8</v>
      </c>
      <c r="F19" s="6" t="s">
        <v>8</v>
      </c>
      <c r="H19" s="6" t="s">
        <v>8</v>
      </c>
      <c r="I19" s="6" t="s">
        <v>8</v>
      </c>
      <c r="M19" s="16"/>
    </row>
    <row r="20" spans="1:17" x14ac:dyDescent="0.35">
      <c r="A20" t="s">
        <v>8</v>
      </c>
      <c r="M20" s="16"/>
    </row>
    <row r="21" spans="1:17" x14ac:dyDescent="0.35">
      <c r="A21" s="1" t="s">
        <v>20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>B21+E21</f>
        <v>0</v>
      </c>
      <c r="H21" s="6">
        <v>0</v>
      </c>
      <c r="I21" s="6">
        <v>0</v>
      </c>
      <c r="K21" s="17">
        <v>0</v>
      </c>
      <c r="M21" s="16"/>
      <c r="N21" s="43" t="s">
        <v>615</v>
      </c>
    </row>
    <row r="22" spans="1:17" x14ac:dyDescent="0.35">
      <c r="A22" s="1" t="s">
        <v>21</v>
      </c>
      <c r="B22" s="6" t="s">
        <v>8</v>
      </c>
      <c r="C22" s="6" t="s">
        <v>8</v>
      </c>
      <c r="D22" s="6" t="s">
        <v>8</v>
      </c>
      <c r="F22" s="6" t="s">
        <v>8</v>
      </c>
      <c r="H22" s="6" t="s">
        <v>8</v>
      </c>
      <c r="I22" s="6" t="s">
        <v>8</v>
      </c>
      <c r="M22" s="16"/>
    </row>
    <row r="23" spans="1:17" x14ac:dyDescent="0.35">
      <c r="A23" t="s">
        <v>8</v>
      </c>
      <c r="M23" s="16"/>
    </row>
    <row r="24" spans="1:17" x14ac:dyDescent="0.35">
      <c r="A24" s="1" t="s">
        <v>22</v>
      </c>
      <c r="B24" s="6">
        <v>0</v>
      </c>
      <c r="C24" s="6">
        <v>200</v>
      </c>
      <c r="D24" s="6">
        <v>0</v>
      </c>
      <c r="E24" s="6">
        <v>200</v>
      </c>
      <c r="F24" s="6">
        <v>200</v>
      </c>
      <c r="G24" s="6">
        <f>B24+E24</f>
        <v>200</v>
      </c>
      <c r="H24" s="6">
        <v>133.26</v>
      </c>
      <c r="I24" s="6">
        <v>66.739999999999995</v>
      </c>
      <c r="K24" s="17">
        <v>200</v>
      </c>
      <c r="M24" s="16">
        <v>1000</v>
      </c>
      <c r="N24" s="34" t="s">
        <v>944</v>
      </c>
    </row>
    <row r="25" spans="1:17" x14ac:dyDescent="0.35">
      <c r="A25" s="1" t="s">
        <v>23</v>
      </c>
      <c r="B25" s="6" t="s">
        <v>8</v>
      </c>
      <c r="C25" s="6" t="s">
        <v>8</v>
      </c>
      <c r="D25" s="6" t="s">
        <v>8</v>
      </c>
      <c r="F25" s="6" t="s">
        <v>8</v>
      </c>
      <c r="H25" s="6" t="s">
        <v>8</v>
      </c>
      <c r="I25" s="6" t="s">
        <v>8</v>
      </c>
      <c r="M25" s="16"/>
    </row>
    <row r="26" spans="1:17" x14ac:dyDescent="0.35">
      <c r="A26" t="s">
        <v>8</v>
      </c>
      <c r="M26" s="16"/>
    </row>
    <row r="27" spans="1:17" x14ac:dyDescent="0.35">
      <c r="A27" s="1" t="s">
        <v>24</v>
      </c>
      <c r="B27" s="6">
        <v>0</v>
      </c>
      <c r="C27" s="6">
        <v>100</v>
      </c>
      <c r="D27" s="6">
        <v>0</v>
      </c>
      <c r="E27" s="6">
        <v>100</v>
      </c>
      <c r="F27" s="6">
        <v>100</v>
      </c>
      <c r="G27" s="6">
        <f>B27+E27</f>
        <v>100</v>
      </c>
      <c r="H27" s="6">
        <v>100</v>
      </c>
      <c r="I27" s="6">
        <v>0</v>
      </c>
      <c r="K27" s="17">
        <v>100</v>
      </c>
      <c r="M27" s="16">
        <v>100</v>
      </c>
    </row>
    <row r="28" spans="1:17" x14ac:dyDescent="0.35">
      <c r="A28" s="1" t="s">
        <v>25</v>
      </c>
      <c r="B28" s="6" t="s">
        <v>8</v>
      </c>
      <c r="C28" s="6" t="s">
        <v>8</v>
      </c>
      <c r="D28" s="6" t="s">
        <v>8</v>
      </c>
      <c r="F28" s="6" t="s">
        <v>8</v>
      </c>
      <c r="H28" s="6" t="s">
        <v>8</v>
      </c>
      <c r="I28" s="6" t="s">
        <v>8</v>
      </c>
      <c r="M28" s="16"/>
    </row>
    <row r="29" spans="1:17" x14ac:dyDescent="0.35">
      <c r="A29" t="s">
        <v>8</v>
      </c>
      <c r="M29" s="16"/>
    </row>
    <row r="30" spans="1:17" x14ac:dyDescent="0.35">
      <c r="A30" s="1" t="s">
        <v>26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>B30+E30</f>
        <v>0</v>
      </c>
      <c r="H30" s="6">
        <v>0</v>
      </c>
      <c r="I30" s="6">
        <v>0</v>
      </c>
      <c r="K30" s="15">
        <v>0</v>
      </c>
      <c r="M30" s="16">
        <v>600</v>
      </c>
      <c r="N30" s="34" t="s">
        <v>946</v>
      </c>
      <c r="O30" s="44"/>
    </row>
    <row r="31" spans="1:17" x14ac:dyDescent="0.35">
      <c r="A31" s="1" t="s">
        <v>27</v>
      </c>
      <c r="B31" s="6" t="s">
        <v>8</v>
      </c>
      <c r="C31" s="6" t="s">
        <v>8</v>
      </c>
      <c r="D31" s="6" t="s">
        <v>8</v>
      </c>
      <c r="F31" s="6" t="s">
        <v>8</v>
      </c>
      <c r="H31" s="6" t="s">
        <v>8</v>
      </c>
      <c r="I31" s="6" t="s">
        <v>8</v>
      </c>
      <c r="M31" s="16"/>
    </row>
    <row r="32" spans="1:17" x14ac:dyDescent="0.35">
      <c r="A32" t="s">
        <v>8</v>
      </c>
      <c r="M32" s="16"/>
    </row>
    <row r="33" spans="1:14" x14ac:dyDescent="0.35">
      <c r="A33" s="1" t="s">
        <v>28</v>
      </c>
      <c r="B33" s="6">
        <v>0</v>
      </c>
      <c r="C33" s="6">
        <v>0</v>
      </c>
      <c r="D33" s="6">
        <v>0</v>
      </c>
      <c r="F33" s="6">
        <v>0</v>
      </c>
      <c r="G33" s="6">
        <f>B33+E33</f>
        <v>0</v>
      </c>
      <c r="H33" s="6">
        <v>0</v>
      </c>
      <c r="I33" s="6">
        <v>0</v>
      </c>
      <c r="K33" s="15">
        <v>0</v>
      </c>
      <c r="M33" s="16">
        <v>70</v>
      </c>
      <c r="N33" s="34" t="s">
        <v>945</v>
      </c>
    </row>
    <row r="34" spans="1:14" x14ac:dyDescent="0.35">
      <c r="A34" s="1" t="s">
        <v>29</v>
      </c>
      <c r="B34" s="6" t="s">
        <v>8</v>
      </c>
      <c r="C34" s="6" t="s">
        <v>8</v>
      </c>
      <c r="D34" s="6" t="s">
        <v>8</v>
      </c>
      <c r="F34" s="6" t="s">
        <v>8</v>
      </c>
      <c r="H34" s="6" t="s">
        <v>8</v>
      </c>
      <c r="I34" s="6" t="s">
        <v>8</v>
      </c>
      <c r="M34" s="16"/>
    </row>
    <row r="35" spans="1:14" x14ac:dyDescent="0.35">
      <c r="A35" t="s">
        <v>8</v>
      </c>
      <c r="M35" s="16"/>
    </row>
    <row r="36" spans="1:14" x14ac:dyDescent="0.35">
      <c r="A36" s="1" t="s">
        <v>30</v>
      </c>
      <c r="B36" s="6">
        <v>8000</v>
      </c>
      <c r="C36" s="6">
        <v>0</v>
      </c>
      <c r="D36" s="6">
        <v>0</v>
      </c>
      <c r="E36" s="6">
        <v>-8000</v>
      </c>
      <c r="F36" s="6">
        <v>8000</v>
      </c>
      <c r="G36" s="6">
        <f>B36+E36</f>
        <v>0</v>
      </c>
      <c r="H36" s="6">
        <v>0</v>
      </c>
      <c r="I36" s="6">
        <v>8000</v>
      </c>
      <c r="K36" s="15">
        <v>0</v>
      </c>
      <c r="M36" s="16">
        <v>692.5</v>
      </c>
      <c r="N36" s="34" t="s">
        <v>606</v>
      </c>
    </row>
    <row r="37" spans="1:14" x14ac:dyDescent="0.35">
      <c r="A37" s="1" t="s">
        <v>31</v>
      </c>
      <c r="B37" s="6" t="s">
        <v>8</v>
      </c>
      <c r="C37" s="6" t="s">
        <v>8</v>
      </c>
      <c r="D37" s="6" t="s">
        <v>8</v>
      </c>
      <c r="F37" s="6" t="s">
        <v>8</v>
      </c>
      <c r="H37" s="6" t="s">
        <v>8</v>
      </c>
      <c r="I37" s="6" t="s">
        <v>8</v>
      </c>
      <c r="M37" s="16"/>
    </row>
    <row r="38" spans="1:14" x14ac:dyDescent="0.35">
      <c r="A38" t="s">
        <v>8</v>
      </c>
      <c r="M38" s="16"/>
    </row>
    <row r="39" spans="1:14" x14ac:dyDescent="0.35">
      <c r="A39" s="1" t="s">
        <v>32</v>
      </c>
      <c r="B39" s="6">
        <v>0</v>
      </c>
      <c r="C39" s="6">
        <v>0</v>
      </c>
      <c r="D39" s="6">
        <v>0</v>
      </c>
      <c r="F39" s="6">
        <v>0</v>
      </c>
      <c r="G39" s="6">
        <f>B39+E39</f>
        <v>0</v>
      </c>
      <c r="H39" s="6">
        <v>0</v>
      </c>
      <c r="I39" s="6">
        <v>0</v>
      </c>
      <c r="K39" s="15">
        <v>0</v>
      </c>
      <c r="M39" s="16"/>
      <c r="N39" s="45" t="s">
        <v>615</v>
      </c>
    </row>
    <row r="40" spans="1:14" x14ac:dyDescent="0.35">
      <c r="A40" s="1" t="s">
        <v>33</v>
      </c>
      <c r="B40" s="6" t="s">
        <v>8</v>
      </c>
      <c r="C40" s="6" t="s">
        <v>8</v>
      </c>
      <c r="D40" s="6" t="s">
        <v>8</v>
      </c>
      <c r="F40" s="6" t="s">
        <v>8</v>
      </c>
      <c r="H40" s="6" t="s">
        <v>8</v>
      </c>
      <c r="I40" s="6" t="s">
        <v>8</v>
      </c>
      <c r="M40" s="16"/>
    </row>
    <row r="41" spans="1:14" x14ac:dyDescent="0.35">
      <c r="A41" t="s">
        <v>8</v>
      </c>
      <c r="M41" s="16"/>
    </row>
    <row r="42" spans="1:14" x14ac:dyDescent="0.35">
      <c r="A42" s="1" t="s">
        <v>34</v>
      </c>
      <c r="B42" s="6">
        <v>100000</v>
      </c>
      <c r="C42" s="6">
        <v>300000</v>
      </c>
      <c r="D42" s="6">
        <v>0</v>
      </c>
      <c r="E42" s="6">
        <v>200000</v>
      </c>
      <c r="F42" s="6">
        <v>400000</v>
      </c>
      <c r="G42" s="6">
        <f>B42+E42</f>
        <v>300000</v>
      </c>
      <c r="H42" s="6">
        <v>297929.89</v>
      </c>
      <c r="I42" s="6">
        <v>102070.11</v>
      </c>
      <c r="K42" s="15">
        <v>300000</v>
      </c>
      <c r="M42" s="16">
        <v>100000</v>
      </c>
    </row>
    <row r="43" spans="1:14" x14ac:dyDescent="0.35">
      <c r="A43" s="1" t="s">
        <v>35</v>
      </c>
      <c r="B43" s="6" t="s">
        <v>8</v>
      </c>
      <c r="C43" s="6" t="s">
        <v>8</v>
      </c>
      <c r="D43" s="6" t="s">
        <v>8</v>
      </c>
      <c r="F43" s="6" t="s">
        <v>8</v>
      </c>
      <c r="H43" s="6" t="s">
        <v>8</v>
      </c>
      <c r="I43" s="6" t="s">
        <v>8</v>
      </c>
      <c r="M43" s="16"/>
    </row>
    <row r="44" spans="1:14" x14ac:dyDescent="0.35">
      <c r="A44" t="s">
        <v>8</v>
      </c>
      <c r="M44" s="16"/>
    </row>
    <row r="45" spans="1:14" x14ac:dyDescent="0.35">
      <c r="A45" s="1" t="s">
        <v>36</v>
      </c>
      <c r="B45" s="6">
        <v>12000</v>
      </c>
      <c r="C45" s="6">
        <v>0</v>
      </c>
      <c r="D45" s="6">
        <v>0</v>
      </c>
      <c r="F45" s="6">
        <v>24000</v>
      </c>
      <c r="G45" s="6">
        <f>B45+E45</f>
        <v>12000</v>
      </c>
      <c r="H45" s="6">
        <v>9000</v>
      </c>
      <c r="I45" s="6">
        <v>15000</v>
      </c>
      <c r="K45" s="15">
        <v>12000</v>
      </c>
      <c r="M45" s="16">
        <v>12000</v>
      </c>
    </row>
    <row r="46" spans="1:14" x14ac:dyDescent="0.35">
      <c r="A46" s="1" t="s">
        <v>37</v>
      </c>
      <c r="B46" s="6" t="s">
        <v>8</v>
      </c>
      <c r="C46" s="6" t="s">
        <v>8</v>
      </c>
      <c r="D46" s="6" t="s">
        <v>8</v>
      </c>
      <c r="F46" s="6" t="s">
        <v>8</v>
      </c>
      <c r="H46" s="6" t="s">
        <v>8</v>
      </c>
      <c r="I46" s="6" t="s">
        <v>8</v>
      </c>
      <c r="M46" s="16"/>
    </row>
    <row r="47" spans="1:14" x14ac:dyDescent="0.35">
      <c r="A47" t="s">
        <v>8</v>
      </c>
      <c r="M47" s="16"/>
    </row>
    <row r="48" spans="1:14" x14ac:dyDescent="0.35">
      <c r="A48" s="1" t="s">
        <v>38</v>
      </c>
      <c r="B48" s="6">
        <v>0</v>
      </c>
      <c r="C48" s="6">
        <v>0</v>
      </c>
      <c r="D48" s="6">
        <v>0</v>
      </c>
      <c r="F48" s="6">
        <v>0</v>
      </c>
      <c r="G48" s="6">
        <f>B48+E48</f>
        <v>0</v>
      </c>
      <c r="H48" s="6">
        <v>0</v>
      </c>
      <c r="I48" s="6">
        <v>0</v>
      </c>
      <c r="K48" s="15">
        <v>0</v>
      </c>
      <c r="M48" s="16"/>
    </row>
    <row r="49" spans="1:17" x14ac:dyDescent="0.35">
      <c r="A49" s="1" t="s">
        <v>39</v>
      </c>
      <c r="B49" s="6" t="s">
        <v>8</v>
      </c>
      <c r="C49" s="6" t="s">
        <v>8</v>
      </c>
      <c r="D49" s="6" t="s">
        <v>8</v>
      </c>
      <c r="F49" s="6" t="s">
        <v>8</v>
      </c>
      <c r="H49" s="6" t="s">
        <v>8</v>
      </c>
      <c r="I49" s="6" t="s">
        <v>8</v>
      </c>
      <c r="M49" s="16"/>
    </row>
    <row r="50" spans="1:17" x14ac:dyDescent="0.35">
      <c r="A50" t="s">
        <v>8</v>
      </c>
      <c r="M50" s="16"/>
    </row>
    <row r="51" spans="1:17" x14ac:dyDescent="0.35">
      <c r="A51" s="1" t="s">
        <v>40</v>
      </c>
      <c r="B51" s="6">
        <v>100</v>
      </c>
      <c r="C51" s="6">
        <v>0</v>
      </c>
      <c r="D51" s="6">
        <v>0</v>
      </c>
      <c r="F51" s="6">
        <v>69</v>
      </c>
      <c r="G51" s="6">
        <f>B51+E51</f>
        <v>100</v>
      </c>
      <c r="H51" s="6">
        <v>0</v>
      </c>
      <c r="I51" s="6">
        <v>69</v>
      </c>
      <c r="K51" s="15">
        <v>100</v>
      </c>
      <c r="M51" s="16">
        <v>144.28</v>
      </c>
      <c r="Q51" s="11">
        <f>M51</f>
        <v>144.28</v>
      </c>
    </row>
    <row r="52" spans="1:17" x14ac:dyDescent="0.35">
      <c r="A52" s="1" t="s">
        <v>41</v>
      </c>
      <c r="B52" s="6" t="s">
        <v>8</v>
      </c>
      <c r="C52" s="6" t="s">
        <v>8</v>
      </c>
      <c r="D52" s="6" t="s">
        <v>8</v>
      </c>
      <c r="F52" s="6" t="s">
        <v>8</v>
      </c>
      <c r="H52" s="6" t="s">
        <v>8</v>
      </c>
      <c r="I52" s="6" t="s">
        <v>8</v>
      </c>
      <c r="M52" s="16"/>
    </row>
    <row r="53" spans="1:17" x14ac:dyDescent="0.35">
      <c r="A53" t="s">
        <v>8</v>
      </c>
      <c r="M53" s="16"/>
    </row>
    <row r="54" spans="1:17" x14ac:dyDescent="0.35">
      <c r="A54" s="1" t="s">
        <v>42</v>
      </c>
      <c r="B54" s="6">
        <v>0</v>
      </c>
      <c r="C54" s="6">
        <v>0</v>
      </c>
      <c r="D54" s="6">
        <v>0</v>
      </c>
      <c r="F54" s="6">
        <v>0</v>
      </c>
      <c r="G54" s="6">
        <f>B54+E54</f>
        <v>0</v>
      </c>
      <c r="H54" s="6">
        <v>0</v>
      </c>
      <c r="I54" s="6">
        <v>0</v>
      </c>
      <c r="K54" s="15">
        <v>0</v>
      </c>
      <c r="M54" s="16"/>
      <c r="N54" s="43" t="s">
        <v>615</v>
      </c>
    </row>
    <row r="55" spans="1:17" x14ac:dyDescent="0.35">
      <c r="A55" s="1" t="s">
        <v>43</v>
      </c>
      <c r="B55" s="6" t="s">
        <v>8</v>
      </c>
      <c r="C55" s="6" t="s">
        <v>8</v>
      </c>
      <c r="D55" s="6" t="s">
        <v>8</v>
      </c>
      <c r="F55" s="6" t="s">
        <v>8</v>
      </c>
      <c r="H55" s="6" t="s">
        <v>8</v>
      </c>
      <c r="I55" s="6" t="s">
        <v>8</v>
      </c>
      <c r="M55" s="16"/>
    </row>
    <row r="56" spans="1:17" x14ac:dyDescent="0.35">
      <c r="A56" t="s">
        <v>8</v>
      </c>
      <c r="M56" s="16"/>
    </row>
    <row r="57" spans="1:17" x14ac:dyDescent="0.35">
      <c r="A57" s="1" t="s">
        <v>44</v>
      </c>
      <c r="B57" s="6">
        <v>30000</v>
      </c>
      <c r="C57" s="6">
        <v>0</v>
      </c>
      <c r="D57" s="6">
        <v>0</v>
      </c>
      <c r="E57" s="6">
        <v>-30000</v>
      </c>
      <c r="F57" s="6">
        <v>30000</v>
      </c>
      <c r="G57" s="6">
        <f>B57+E57</f>
        <v>0</v>
      </c>
      <c r="H57" s="6">
        <v>0</v>
      </c>
      <c r="I57" s="6">
        <v>30000</v>
      </c>
      <c r="K57" s="15">
        <v>0</v>
      </c>
      <c r="M57" s="16"/>
    </row>
    <row r="58" spans="1:17" x14ac:dyDescent="0.35">
      <c r="A58" s="1" t="s">
        <v>45</v>
      </c>
      <c r="B58" s="6" t="s">
        <v>8</v>
      </c>
      <c r="C58" s="6" t="s">
        <v>8</v>
      </c>
      <c r="D58" s="6" t="s">
        <v>8</v>
      </c>
      <c r="F58" s="6" t="s">
        <v>8</v>
      </c>
      <c r="H58" s="6" t="s">
        <v>8</v>
      </c>
      <c r="I58" s="6" t="s">
        <v>8</v>
      </c>
      <c r="M58" s="16"/>
    </row>
    <row r="59" spans="1:17" x14ac:dyDescent="0.35">
      <c r="A59" t="s">
        <v>8</v>
      </c>
      <c r="M59" s="16"/>
    </row>
    <row r="60" spans="1:17" x14ac:dyDescent="0.35">
      <c r="A60" s="1" t="s">
        <v>46</v>
      </c>
      <c r="B60" s="6">
        <v>0</v>
      </c>
      <c r="C60" s="6">
        <v>0</v>
      </c>
      <c r="D60" s="6">
        <v>0</v>
      </c>
      <c r="F60" s="6">
        <v>0</v>
      </c>
      <c r="G60" s="6">
        <f>B60+E60</f>
        <v>0</v>
      </c>
      <c r="H60" s="6">
        <v>0</v>
      </c>
      <c r="I60" s="6">
        <v>0</v>
      </c>
      <c r="K60" s="15">
        <v>0</v>
      </c>
      <c r="M60" s="16"/>
      <c r="N60" s="43" t="s">
        <v>615</v>
      </c>
    </row>
    <row r="61" spans="1:17" x14ac:dyDescent="0.35">
      <c r="A61" s="1" t="s">
        <v>47</v>
      </c>
      <c r="B61" s="6" t="s">
        <v>8</v>
      </c>
      <c r="C61" s="6" t="s">
        <v>8</v>
      </c>
      <c r="D61" s="6" t="s">
        <v>8</v>
      </c>
      <c r="F61" s="6" t="s">
        <v>8</v>
      </c>
      <c r="H61" s="6" t="s">
        <v>8</v>
      </c>
      <c r="I61" s="6" t="s">
        <v>8</v>
      </c>
      <c r="M61" s="16"/>
    </row>
    <row r="62" spans="1:17" x14ac:dyDescent="0.35">
      <c r="A62" t="s">
        <v>8</v>
      </c>
      <c r="M62" s="16"/>
    </row>
    <row r="63" spans="1:17" x14ac:dyDescent="0.35">
      <c r="A63" s="1" t="s">
        <v>48</v>
      </c>
      <c r="B63" s="6">
        <v>0</v>
      </c>
      <c r="C63" s="6">
        <v>0</v>
      </c>
      <c r="D63" s="6">
        <v>0</v>
      </c>
      <c r="F63" s="6">
        <v>0</v>
      </c>
      <c r="G63" s="6">
        <f>B63+E63</f>
        <v>0</v>
      </c>
      <c r="H63" s="6">
        <v>0</v>
      </c>
      <c r="I63" s="6">
        <v>0</v>
      </c>
      <c r="K63" s="15">
        <v>0</v>
      </c>
      <c r="M63" s="16"/>
      <c r="N63" s="43" t="s">
        <v>615</v>
      </c>
    </row>
    <row r="64" spans="1:17" x14ac:dyDescent="0.35">
      <c r="A64" s="1" t="s">
        <v>49</v>
      </c>
      <c r="B64" s="6" t="s">
        <v>8</v>
      </c>
      <c r="C64" s="6" t="s">
        <v>8</v>
      </c>
      <c r="D64" s="6" t="s">
        <v>8</v>
      </c>
      <c r="F64" s="6" t="s">
        <v>8</v>
      </c>
      <c r="H64" s="6" t="s">
        <v>8</v>
      </c>
      <c r="I64" s="6" t="s">
        <v>8</v>
      </c>
      <c r="M64" s="16"/>
    </row>
    <row r="65" spans="1:20" x14ac:dyDescent="0.35">
      <c r="A65" t="s">
        <v>8</v>
      </c>
      <c r="M65" s="16"/>
    </row>
    <row r="66" spans="1:20" x14ac:dyDescent="0.35">
      <c r="A66" s="1" t="s">
        <v>50</v>
      </c>
      <c r="B66" s="6">
        <v>6000</v>
      </c>
      <c r="C66" s="6">
        <v>7223.36</v>
      </c>
      <c r="D66" s="6">
        <v>0</v>
      </c>
      <c r="E66" s="6">
        <v>1223.3599999999999</v>
      </c>
      <c r="F66" s="6">
        <v>13223.36</v>
      </c>
      <c r="G66" s="6">
        <f>B66+E66</f>
        <v>7223.36</v>
      </c>
      <c r="H66" s="6">
        <v>7223.36</v>
      </c>
      <c r="I66" s="6">
        <v>6000</v>
      </c>
      <c r="K66" s="15">
        <v>7500</v>
      </c>
      <c r="M66" s="16">
        <v>7500</v>
      </c>
    </row>
    <row r="67" spans="1:20" x14ac:dyDescent="0.35">
      <c r="A67" s="1" t="s">
        <v>51</v>
      </c>
      <c r="B67" s="6" t="s">
        <v>8</v>
      </c>
      <c r="C67" s="6" t="s">
        <v>8</v>
      </c>
      <c r="D67" s="6" t="s">
        <v>8</v>
      </c>
      <c r="F67" s="6" t="s">
        <v>8</v>
      </c>
      <c r="H67" s="6" t="s">
        <v>8</v>
      </c>
      <c r="I67" s="6" t="s">
        <v>8</v>
      </c>
      <c r="M67" s="16"/>
    </row>
    <row r="68" spans="1:20" x14ac:dyDescent="0.35">
      <c r="A68" t="s">
        <v>8</v>
      </c>
      <c r="M68" s="16"/>
    </row>
    <row r="69" spans="1:20" x14ac:dyDescent="0.35">
      <c r="A69" s="1" t="s">
        <v>52</v>
      </c>
      <c r="B69" s="6">
        <v>325</v>
      </c>
      <c r="C69" s="6">
        <v>774</v>
      </c>
      <c r="D69" s="6">
        <v>0</v>
      </c>
      <c r="E69" s="6">
        <f>774-325</f>
        <v>449</v>
      </c>
      <c r="F69" s="6">
        <v>1099</v>
      </c>
      <c r="G69" s="6">
        <f>B69+E69</f>
        <v>774</v>
      </c>
      <c r="H69" s="6">
        <v>774</v>
      </c>
      <c r="I69" s="6">
        <v>325</v>
      </c>
      <c r="K69" s="15">
        <v>774</v>
      </c>
      <c r="M69" s="16">
        <v>1000</v>
      </c>
      <c r="N69" s="34" t="s">
        <v>604</v>
      </c>
    </row>
    <row r="70" spans="1:20" x14ac:dyDescent="0.35">
      <c r="A70" s="1" t="s">
        <v>53</v>
      </c>
      <c r="B70" s="6" t="s">
        <v>8</v>
      </c>
      <c r="C70" s="6" t="s">
        <v>8</v>
      </c>
      <c r="D70" s="6" t="s">
        <v>8</v>
      </c>
      <c r="F70" s="6" t="s">
        <v>8</v>
      </c>
      <c r="H70" s="6" t="s">
        <v>8</v>
      </c>
      <c r="I70" s="6" t="s">
        <v>8</v>
      </c>
      <c r="M70" s="16"/>
    </row>
    <row r="71" spans="1:20" x14ac:dyDescent="0.35">
      <c r="A71" t="s">
        <v>8</v>
      </c>
      <c r="M71" s="16"/>
    </row>
    <row r="72" spans="1:20" x14ac:dyDescent="0.35">
      <c r="A72" s="1" t="s">
        <v>54</v>
      </c>
      <c r="B72" s="6">
        <v>0</v>
      </c>
      <c r="C72" s="6">
        <v>0</v>
      </c>
      <c r="D72" s="6">
        <v>0</v>
      </c>
      <c r="F72" s="6">
        <v>0</v>
      </c>
      <c r="G72" s="6">
        <f>B72+E72</f>
        <v>0</v>
      </c>
      <c r="H72" s="6">
        <v>0</v>
      </c>
      <c r="I72" s="6">
        <v>0</v>
      </c>
      <c r="K72" s="15">
        <v>0</v>
      </c>
      <c r="M72" s="16"/>
      <c r="N72" s="43" t="s">
        <v>615</v>
      </c>
    </row>
    <row r="73" spans="1:20" x14ac:dyDescent="0.35">
      <c r="A73" s="1" t="s">
        <v>55</v>
      </c>
      <c r="B73" s="6" t="s">
        <v>8</v>
      </c>
      <c r="C73" s="6" t="s">
        <v>8</v>
      </c>
      <c r="D73" s="6" t="s">
        <v>8</v>
      </c>
      <c r="F73" s="6" t="s">
        <v>8</v>
      </c>
      <c r="H73" s="6" t="s">
        <v>8</v>
      </c>
      <c r="I73" s="6" t="s">
        <v>8</v>
      </c>
      <c r="M73" s="16"/>
    </row>
    <row r="74" spans="1:20" x14ac:dyDescent="0.35">
      <c r="A74" t="s">
        <v>8</v>
      </c>
      <c r="M74" s="16"/>
    </row>
    <row r="75" spans="1:20" x14ac:dyDescent="0.35">
      <c r="A75" s="1" t="s">
        <v>56</v>
      </c>
      <c r="B75" s="6">
        <v>0</v>
      </c>
      <c r="C75" s="6">
        <v>0</v>
      </c>
      <c r="D75" s="6">
        <v>0</v>
      </c>
      <c r="F75" s="6">
        <v>0</v>
      </c>
      <c r="G75" s="6">
        <f>B75+E75</f>
        <v>0</v>
      </c>
      <c r="H75" s="6">
        <v>0</v>
      </c>
      <c r="I75" s="6">
        <v>0</v>
      </c>
      <c r="K75" s="15">
        <v>0</v>
      </c>
      <c r="M75" s="16"/>
      <c r="N75" s="43" t="s">
        <v>615</v>
      </c>
    </row>
    <row r="76" spans="1:20" x14ac:dyDescent="0.35">
      <c r="A76" s="1" t="s">
        <v>57</v>
      </c>
      <c r="B76" s="6" t="s">
        <v>8</v>
      </c>
      <c r="C76" s="6" t="s">
        <v>8</v>
      </c>
      <c r="D76" s="6" t="s">
        <v>8</v>
      </c>
      <c r="F76" s="6" t="s">
        <v>8</v>
      </c>
      <c r="H76" s="6" t="s">
        <v>8</v>
      </c>
      <c r="I76" s="6" t="s">
        <v>8</v>
      </c>
      <c r="M76" s="16"/>
    </row>
    <row r="77" spans="1:20" x14ac:dyDescent="0.35">
      <c r="A77" t="s">
        <v>8</v>
      </c>
      <c r="M77" s="16"/>
    </row>
    <row r="78" spans="1:20" x14ac:dyDescent="0.35">
      <c r="A78" s="1" t="s">
        <v>58</v>
      </c>
      <c r="B78" s="6">
        <v>0</v>
      </c>
      <c r="C78" s="6">
        <v>0</v>
      </c>
      <c r="D78" s="6">
        <v>0</v>
      </c>
      <c r="F78" s="6">
        <v>0</v>
      </c>
      <c r="G78" s="6">
        <f>B78+E78</f>
        <v>0</v>
      </c>
      <c r="H78" s="6">
        <v>0</v>
      </c>
      <c r="I78" s="6">
        <v>0</v>
      </c>
      <c r="K78" s="15">
        <v>0</v>
      </c>
      <c r="M78" s="16"/>
    </row>
    <row r="79" spans="1:20" x14ac:dyDescent="0.35">
      <c r="A79" s="1" t="s">
        <v>59</v>
      </c>
      <c r="B79" s="6" t="s">
        <v>8</v>
      </c>
      <c r="C79" s="6" t="s">
        <v>8</v>
      </c>
      <c r="D79" s="6" t="s">
        <v>8</v>
      </c>
      <c r="F79" s="6" t="s">
        <v>8</v>
      </c>
      <c r="H79" s="6" t="s">
        <v>8</v>
      </c>
      <c r="I79" s="6" t="s">
        <v>8</v>
      </c>
      <c r="M79" s="16"/>
    </row>
    <row r="80" spans="1:20" x14ac:dyDescent="0.35">
      <c r="A80" s="46" t="s">
        <v>8</v>
      </c>
      <c r="B80" s="47"/>
      <c r="C80" s="47"/>
      <c r="D80" s="47"/>
      <c r="E80" s="47"/>
      <c r="F80" s="47"/>
      <c r="G80" s="47"/>
      <c r="H80" s="47"/>
      <c r="I80" s="47"/>
      <c r="J80" s="47"/>
      <c r="K80" s="48"/>
      <c r="L80" s="46"/>
      <c r="M80" s="49"/>
      <c r="N80" s="46"/>
      <c r="O80" s="46"/>
      <c r="P80" s="46"/>
      <c r="Q80" s="46"/>
      <c r="R80" s="46"/>
      <c r="S80" s="46"/>
      <c r="T80" s="46"/>
    </row>
    <row r="81" spans="1:17" x14ac:dyDescent="0.35">
      <c r="A81" s="1" t="s">
        <v>60</v>
      </c>
      <c r="B81" s="6">
        <v>222958</v>
      </c>
      <c r="C81" s="6">
        <v>0</v>
      </c>
      <c r="D81" s="6">
        <v>0</v>
      </c>
      <c r="F81" s="6">
        <v>222958</v>
      </c>
      <c r="G81" s="6">
        <f>B81+E81</f>
        <v>222958</v>
      </c>
      <c r="H81" s="6">
        <v>153597.84</v>
      </c>
      <c r="I81" s="6">
        <v>69360.160000000003</v>
      </c>
      <c r="K81" s="16">
        <f>H81/21*26</f>
        <v>190168.75428571427</v>
      </c>
      <c r="M81" s="16">
        <v>196188.72000000003</v>
      </c>
      <c r="Q81" s="9">
        <f>M81</f>
        <v>196188.72000000003</v>
      </c>
    </row>
    <row r="82" spans="1:17" x14ac:dyDescent="0.35">
      <c r="A82" s="1" t="s">
        <v>61</v>
      </c>
      <c r="B82" s="6" t="s">
        <v>8</v>
      </c>
      <c r="C82" s="6" t="s">
        <v>8</v>
      </c>
      <c r="D82" s="6" t="s">
        <v>8</v>
      </c>
      <c r="F82" s="6" t="s">
        <v>8</v>
      </c>
      <c r="H82" s="6" t="s">
        <v>8</v>
      </c>
      <c r="I82" s="6" t="s">
        <v>8</v>
      </c>
      <c r="M82" s="16"/>
    </row>
    <row r="83" spans="1:17" x14ac:dyDescent="0.35">
      <c r="A83" t="s">
        <v>8</v>
      </c>
      <c r="M83" s="16"/>
    </row>
    <row r="84" spans="1:17" x14ac:dyDescent="0.35">
      <c r="A84" s="1" t="s">
        <v>12</v>
      </c>
      <c r="B84" s="6">
        <v>7500</v>
      </c>
      <c r="C84" s="6">
        <v>0</v>
      </c>
      <c r="D84" s="6">
        <v>0</v>
      </c>
      <c r="E84" s="6">
        <v>-7500</v>
      </c>
      <c r="F84" s="6">
        <v>7500</v>
      </c>
      <c r="G84" s="6">
        <f>B84+E84</f>
        <v>0</v>
      </c>
      <c r="H84" s="6">
        <v>0</v>
      </c>
      <c r="I84" s="6">
        <v>7500</v>
      </c>
      <c r="K84" s="16">
        <f>H84/21*26</f>
        <v>0</v>
      </c>
      <c r="M84" s="16">
        <v>500</v>
      </c>
      <c r="N84" s="34" t="s">
        <v>954</v>
      </c>
      <c r="Q84" s="9"/>
    </row>
    <row r="85" spans="1:17" x14ac:dyDescent="0.35">
      <c r="A85" s="1" t="s">
        <v>62</v>
      </c>
      <c r="B85" s="6" t="s">
        <v>8</v>
      </c>
      <c r="C85" s="6" t="s">
        <v>8</v>
      </c>
      <c r="D85" s="6" t="s">
        <v>8</v>
      </c>
      <c r="F85" s="6" t="s">
        <v>8</v>
      </c>
      <c r="H85" s="6" t="s">
        <v>8</v>
      </c>
      <c r="I85" s="6" t="s">
        <v>8</v>
      </c>
      <c r="M85" s="16"/>
    </row>
    <row r="86" spans="1:17" x14ac:dyDescent="0.35">
      <c r="A86" t="s">
        <v>8</v>
      </c>
      <c r="M86" s="16"/>
    </row>
    <row r="87" spans="1:17" x14ac:dyDescent="0.35">
      <c r="A87" s="1" t="s">
        <v>63</v>
      </c>
      <c r="B87" s="6">
        <v>0</v>
      </c>
      <c r="C87" s="6">
        <v>0</v>
      </c>
      <c r="D87" s="6">
        <v>0</v>
      </c>
      <c r="F87" s="6">
        <v>0</v>
      </c>
      <c r="G87" s="6">
        <f>B87+E87</f>
        <v>0</v>
      </c>
      <c r="H87" s="6">
        <v>0</v>
      </c>
      <c r="I87" s="6">
        <v>0</v>
      </c>
      <c r="K87" s="15">
        <v>0</v>
      </c>
      <c r="M87" s="16"/>
      <c r="N87" s="43" t="s">
        <v>615</v>
      </c>
    </row>
    <row r="88" spans="1:17" x14ac:dyDescent="0.35">
      <c r="A88" s="1" t="s">
        <v>64</v>
      </c>
      <c r="B88" s="6" t="s">
        <v>8</v>
      </c>
      <c r="C88" s="6" t="s">
        <v>8</v>
      </c>
      <c r="D88" s="6" t="s">
        <v>8</v>
      </c>
      <c r="F88" s="6" t="s">
        <v>8</v>
      </c>
      <c r="H88" s="6" t="s">
        <v>8</v>
      </c>
      <c r="I88" s="6" t="s">
        <v>8</v>
      </c>
      <c r="M88" s="16"/>
    </row>
    <row r="89" spans="1:17" x14ac:dyDescent="0.35">
      <c r="A89" t="s">
        <v>8</v>
      </c>
      <c r="M89" s="16"/>
    </row>
    <row r="90" spans="1:17" x14ac:dyDescent="0.35">
      <c r="A90" s="1" t="s">
        <v>65</v>
      </c>
      <c r="B90" s="6">
        <v>17056</v>
      </c>
      <c r="C90" s="6">
        <v>0</v>
      </c>
      <c r="D90" s="6">
        <v>0</v>
      </c>
      <c r="F90" s="6">
        <v>17056</v>
      </c>
      <c r="G90" s="6">
        <f>B90+E90</f>
        <v>17056</v>
      </c>
      <c r="H90" s="6">
        <v>11736.77</v>
      </c>
      <c r="I90" s="6">
        <v>5319.23</v>
      </c>
      <c r="K90" s="16">
        <f>H90/21*26</f>
        <v>14531.239047619049</v>
      </c>
      <c r="M90" s="16">
        <v>15008.43708</v>
      </c>
      <c r="Q90" s="9">
        <f>M90</f>
        <v>15008.43708</v>
      </c>
    </row>
    <row r="91" spans="1:17" x14ac:dyDescent="0.35">
      <c r="A91" s="1" t="s">
        <v>66</v>
      </c>
      <c r="B91" s="6" t="s">
        <v>8</v>
      </c>
      <c r="C91" s="6" t="s">
        <v>8</v>
      </c>
      <c r="D91" s="6" t="s">
        <v>8</v>
      </c>
      <c r="F91" s="6" t="s">
        <v>8</v>
      </c>
      <c r="H91" s="6" t="s">
        <v>8</v>
      </c>
      <c r="I91" s="6" t="s">
        <v>8</v>
      </c>
      <c r="M91" s="16"/>
    </row>
    <row r="92" spans="1:17" x14ac:dyDescent="0.35">
      <c r="A92" t="s">
        <v>8</v>
      </c>
      <c r="M92" s="16"/>
    </row>
    <row r="93" spans="1:17" x14ac:dyDescent="0.35">
      <c r="A93" s="1" t="s">
        <v>16</v>
      </c>
      <c r="B93" s="6">
        <v>11259</v>
      </c>
      <c r="C93" s="6">
        <v>0</v>
      </c>
      <c r="D93" s="6">
        <v>0</v>
      </c>
      <c r="F93" s="6">
        <v>11259</v>
      </c>
      <c r="G93" s="6">
        <f>B93+E93</f>
        <v>11259</v>
      </c>
      <c r="H93" s="6">
        <v>7838.65</v>
      </c>
      <c r="I93" s="6">
        <v>3420.35</v>
      </c>
      <c r="K93" s="16">
        <f>H93/21*26</f>
        <v>9704.9952380952382</v>
      </c>
      <c r="M93" s="16">
        <v>9632.8661520000005</v>
      </c>
      <c r="Q93" s="9">
        <f>M93</f>
        <v>9632.8661520000005</v>
      </c>
    </row>
    <row r="94" spans="1:17" x14ac:dyDescent="0.35">
      <c r="A94" s="1" t="s">
        <v>67</v>
      </c>
      <c r="B94" s="6" t="s">
        <v>8</v>
      </c>
      <c r="C94" s="6" t="s">
        <v>8</v>
      </c>
      <c r="D94" s="6" t="s">
        <v>8</v>
      </c>
      <c r="F94" s="6" t="s">
        <v>8</v>
      </c>
      <c r="H94" s="6" t="s">
        <v>8</v>
      </c>
      <c r="I94" s="6" t="s">
        <v>8</v>
      </c>
      <c r="M94" s="16"/>
    </row>
    <row r="95" spans="1:17" x14ac:dyDescent="0.35">
      <c r="A95" t="s">
        <v>8</v>
      </c>
      <c r="M95" s="16"/>
    </row>
    <row r="96" spans="1:17" x14ac:dyDescent="0.35">
      <c r="A96" s="1" t="s">
        <v>18</v>
      </c>
      <c r="B96" s="6">
        <v>31690</v>
      </c>
      <c r="C96" s="6">
        <v>0</v>
      </c>
      <c r="D96" s="6">
        <v>0</v>
      </c>
      <c r="F96" s="6">
        <v>31690</v>
      </c>
      <c r="G96" s="6">
        <f>B96+E96</f>
        <v>31690</v>
      </c>
      <c r="H96" s="6">
        <v>22621.24</v>
      </c>
      <c r="I96" s="6">
        <v>9068.76</v>
      </c>
      <c r="K96" s="16">
        <f>H96/21*26</f>
        <v>28007.249523809525</v>
      </c>
      <c r="M96" s="16">
        <v>32323.56</v>
      </c>
      <c r="Q96" s="9">
        <f>M96</f>
        <v>32323.56</v>
      </c>
    </row>
    <row r="97" spans="1:14" x14ac:dyDescent="0.35">
      <c r="A97" s="1" t="s">
        <v>68</v>
      </c>
      <c r="B97" s="6" t="s">
        <v>8</v>
      </c>
      <c r="C97" s="6" t="s">
        <v>8</v>
      </c>
      <c r="D97" s="6" t="s">
        <v>8</v>
      </c>
      <c r="F97" s="6" t="s">
        <v>8</v>
      </c>
      <c r="H97" s="6" t="s">
        <v>8</v>
      </c>
      <c r="I97" s="6" t="s">
        <v>8</v>
      </c>
      <c r="M97" s="16"/>
    </row>
    <row r="98" spans="1:14" x14ac:dyDescent="0.35">
      <c r="A98" t="s">
        <v>8</v>
      </c>
      <c r="M98" s="16"/>
    </row>
    <row r="99" spans="1:14" x14ac:dyDescent="0.35">
      <c r="A99" s="1" t="s">
        <v>69</v>
      </c>
      <c r="B99" s="6">
        <v>0</v>
      </c>
      <c r="C99" s="6">
        <v>0</v>
      </c>
      <c r="D99" s="6">
        <v>0</v>
      </c>
      <c r="F99" s="6">
        <v>0</v>
      </c>
      <c r="G99" s="6">
        <f>B99+E99</f>
        <v>0</v>
      </c>
      <c r="H99" s="6">
        <v>0</v>
      </c>
      <c r="I99" s="6">
        <v>0</v>
      </c>
      <c r="K99" s="15">
        <v>0</v>
      </c>
      <c r="M99" s="16"/>
    </row>
    <row r="100" spans="1:14" x14ac:dyDescent="0.35">
      <c r="A100" s="1" t="s">
        <v>70</v>
      </c>
      <c r="B100" s="6" t="s">
        <v>8</v>
      </c>
      <c r="C100" s="6" t="s">
        <v>8</v>
      </c>
      <c r="D100" s="6" t="s">
        <v>8</v>
      </c>
      <c r="F100" s="6" t="s">
        <v>8</v>
      </c>
      <c r="H100" s="6" t="s">
        <v>8</v>
      </c>
      <c r="I100" s="6" t="s">
        <v>8</v>
      </c>
      <c r="M100" s="16"/>
    </row>
    <row r="101" spans="1:14" x14ac:dyDescent="0.35">
      <c r="A101" t="s">
        <v>8</v>
      </c>
      <c r="M101" s="16"/>
    </row>
    <row r="102" spans="1:14" x14ac:dyDescent="0.35">
      <c r="A102" s="1" t="s">
        <v>20</v>
      </c>
      <c r="B102" s="6">
        <v>4000</v>
      </c>
      <c r="C102" s="6">
        <v>3000</v>
      </c>
      <c r="D102" s="6">
        <v>0</v>
      </c>
      <c r="E102" s="6">
        <v>-1000</v>
      </c>
      <c r="F102" s="6">
        <v>7000</v>
      </c>
      <c r="G102" s="6">
        <f>B102+E102</f>
        <v>3000</v>
      </c>
      <c r="H102" s="6">
        <v>2118.75</v>
      </c>
      <c r="I102" s="6">
        <v>4881.25</v>
      </c>
      <c r="K102" s="15">
        <v>3000</v>
      </c>
      <c r="M102" s="16">
        <v>3150</v>
      </c>
      <c r="N102" s="34" t="s">
        <v>949</v>
      </c>
    </row>
    <row r="103" spans="1:14" x14ac:dyDescent="0.35">
      <c r="A103" s="1" t="s">
        <v>71</v>
      </c>
      <c r="B103" s="6" t="s">
        <v>8</v>
      </c>
      <c r="C103" s="6" t="s">
        <v>8</v>
      </c>
      <c r="D103" s="6" t="s">
        <v>8</v>
      </c>
      <c r="F103" s="6" t="s">
        <v>8</v>
      </c>
      <c r="H103" s="6" t="s">
        <v>8</v>
      </c>
      <c r="I103" s="6" t="s">
        <v>8</v>
      </c>
      <c r="M103" s="16"/>
    </row>
    <row r="104" spans="1:14" x14ac:dyDescent="0.35">
      <c r="A104" t="s">
        <v>8</v>
      </c>
      <c r="M104" s="16"/>
    </row>
    <row r="105" spans="1:14" x14ac:dyDescent="0.35">
      <c r="A105" s="1" t="s">
        <v>72</v>
      </c>
      <c r="B105" s="6">
        <v>8000</v>
      </c>
      <c r="C105" s="6">
        <v>0</v>
      </c>
      <c r="D105" s="6">
        <v>0</v>
      </c>
      <c r="F105" s="6">
        <v>8000</v>
      </c>
      <c r="G105" s="6">
        <f>B105+E105</f>
        <v>8000</v>
      </c>
      <c r="H105" s="6">
        <v>6926.17</v>
      </c>
      <c r="I105" s="6">
        <v>1073.83</v>
      </c>
      <c r="K105" s="15">
        <v>8000</v>
      </c>
      <c r="M105" s="16">
        <v>8000</v>
      </c>
    </row>
    <row r="106" spans="1:14" x14ac:dyDescent="0.35">
      <c r="A106" s="1" t="s">
        <v>73</v>
      </c>
      <c r="B106" s="6" t="s">
        <v>8</v>
      </c>
      <c r="C106" s="6" t="s">
        <v>8</v>
      </c>
      <c r="D106" s="6" t="s">
        <v>8</v>
      </c>
      <c r="F106" s="6" t="s">
        <v>8</v>
      </c>
      <c r="H106" s="6" t="s">
        <v>8</v>
      </c>
      <c r="I106" s="6" t="s">
        <v>8</v>
      </c>
      <c r="M106" s="16"/>
    </row>
    <row r="107" spans="1:14" x14ac:dyDescent="0.35">
      <c r="A107" t="s">
        <v>8</v>
      </c>
      <c r="M107" s="16"/>
    </row>
    <row r="108" spans="1:14" x14ac:dyDescent="0.35">
      <c r="A108" s="1" t="s">
        <v>74</v>
      </c>
      <c r="B108" s="6">
        <v>9445</v>
      </c>
      <c r="C108" s="6">
        <v>59027.040000000001</v>
      </c>
      <c r="D108" s="6">
        <v>0</v>
      </c>
      <c r="E108" s="6">
        <f>59027.04-9445</f>
        <v>49582.04</v>
      </c>
      <c r="F108" s="6">
        <v>68472.039999999994</v>
      </c>
      <c r="G108" s="6">
        <f>B108+E108</f>
        <v>59027.040000000001</v>
      </c>
      <c r="H108" s="6">
        <v>44801.31</v>
      </c>
      <c r="I108" s="6">
        <v>23670.73</v>
      </c>
      <c r="K108" s="15">
        <v>10000</v>
      </c>
      <c r="M108" s="16">
        <v>10000</v>
      </c>
    </row>
    <row r="109" spans="1:14" x14ac:dyDescent="0.35">
      <c r="A109" s="1" t="s">
        <v>75</v>
      </c>
      <c r="B109" s="6" t="s">
        <v>8</v>
      </c>
      <c r="C109" s="6" t="s">
        <v>8</v>
      </c>
      <c r="D109" s="6" t="s">
        <v>8</v>
      </c>
      <c r="F109" s="6" t="s">
        <v>8</v>
      </c>
      <c r="H109" s="6" t="s">
        <v>8</v>
      </c>
      <c r="I109" s="6" t="s">
        <v>8</v>
      </c>
      <c r="M109" s="16"/>
    </row>
    <row r="110" spans="1:14" x14ac:dyDescent="0.35">
      <c r="A110" t="s">
        <v>8</v>
      </c>
      <c r="M110" s="16"/>
    </row>
    <row r="111" spans="1:14" x14ac:dyDescent="0.35">
      <c r="A111" s="1" t="s">
        <v>76</v>
      </c>
      <c r="B111" s="6">
        <v>6800</v>
      </c>
      <c r="C111" s="6">
        <v>0</v>
      </c>
      <c r="D111" s="6">
        <v>0</v>
      </c>
      <c r="F111" s="6">
        <v>6800</v>
      </c>
      <c r="G111" s="6">
        <f>B111+E111</f>
        <v>6800</v>
      </c>
      <c r="H111" s="6">
        <v>4875</v>
      </c>
      <c r="I111" s="6">
        <v>1925</v>
      </c>
      <c r="K111" s="15">
        <v>6800</v>
      </c>
      <c r="M111" s="16">
        <v>6800</v>
      </c>
    </row>
    <row r="112" spans="1:14" x14ac:dyDescent="0.35">
      <c r="A112" s="1" t="s">
        <v>77</v>
      </c>
      <c r="B112" s="6" t="s">
        <v>8</v>
      </c>
      <c r="C112" s="6" t="s">
        <v>8</v>
      </c>
      <c r="D112" s="6" t="s">
        <v>8</v>
      </c>
      <c r="F112" s="6" t="s">
        <v>8</v>
      </c>
      <c r="H112" s="6" t="s">
        <v>8</v>
      </c>
      <c r="I112" s="6" t="s">
        <v>8</v>
      </c>
      <c r="M112" s="16"/>
    </row>
    <row r="113" spans="1:14" x14ac:dyDescent="0.35">
      <c r="A113" t="s">
        <v>8</v>
      </c>
      <c r="M113" s="16"/>
    </row>
    <row r="114" spans="1:14" x14ac:dyDescent="0.35">
      <c r="A114" s="1" t="s">
        <v>22</v>
      </c>
      <c r="B114" s="6">
        <v>3000</v>
      </c>
      <c r="C114" s="6">
        <v>2500</v>
      </c>
      <c r="D114" s="6">
        <v>0</v>
      </c>
      <c r="E114" s="6">
        <v>-500</v>
      </c>
      <c r="F114" s="6">
        <v>5500</v>
      </c>
      <c r="G114" s="6">
        <f>B114+E114</f>
        <v>2500</v>
      </c>
      <c r="H114" s="6">
        <v>3000.35</v>
      </c>
      <c r="I114" s="6">
        <v>2499.65</v>
      </c>
      <c r="K114" s="15">
        <v>3000</v>
      </c>
      <c r="M114" s="16">
        <v>5350</v>
      </c>
    </row>
    <row r="115" spans="1:14" x14ac:dyDescent="0.35">
      <c r="A115" s="1" t="s">
        <v>78</v>
      </c>
      <c r="B115" s="6" t="s">
        <v>8</v>
      </c>
      <c r="C115" s="6" t="s">
        <v>8</v>
      </c>
      <c r="D115" s="6" t="s">
        <v>8</v>
      </c>
      <c r="F115" s="6" t="s">
        <v>8</v>
      </c>
      <c r="H115" s="6" t="s">
        <v>8</v>
      </c>
      <c r="I115" s="6" t="s">
        <v>8</v>
      </c>
      <c r="M115" s="16"/>
    </row>
    <row r="116" spans="1:14" x14ac:dyDescent="0.35">
      <c r="A116" t="s">
        <v>8</v>
      </c>
      <c r="M116" s="16"/>
    </row>
    <row r="117" spans="1:14" x14ac:dyDescent="0.35">
      <c r="A117" s="1" t="s">
        <v>24</v>
      </c>
      <c r="B117" s="6">
        <v>2300</v>
      </c>
      <c r="C117" s="6">
        <v>0</v>
      </c>
      <c r="D117" s="6">
        <v>0</v>
      </c>
      <c r="F117" s="6">
        <v>2300</v>
      </c>
      <c r="G117" s="6">
        <f>B117+E117</f>
        <v>2300</v>
      </c>
      <c r="H117" s="6">
        <v>2034.35</v>
      </c>
      <c r="I117" s="6">
        <v>265.64999999999998</v>
      </c>
      <c r="K117" s="15">
        <v>2300</v>
      </c>
      <c r="M117" s="16">
        <v>2300</v>
      </c>
    </row>
    <row r="118" spans="1:14" x14ac:dyDescent="0.35">
      <c r="A118" s="1" t="s">
        <v>79</v>
      </c>
      <c r="B118" s="6" t="s">
        <v>8</v>
      </c>
      <c r="C118" s="6" t="s">
        <v>8</v>
      </c>
      <c r="D118" s="6" t="s">
        <v>8</v>
      </c>
      <c r="F118" s="6" t="s">
        <v>8</v>
      </c>
      <c r="H118" s="6" t="s">
        <v>8</v>
      </c>
      <c r="I118" s="6" t="s">
        <v>8</v>
      </c>
      <c r="M118" s="16"/>
    </row>
    <row r="119" spans="1:14" x14ac:dyDescent="0.35">
      <c r="A119" t="s">
        <v>8</v>
      </c>
      <c r="M119" s="16"/>
    </row>
    <row r="120" spans="1:14" x14ac:dyDescent="0.35">
      <c r="A120" s="1" t="s">
        <v>26</v>
      </c>
      <c r="B120" s="6">
        <v>10000</v>
      </c>
      <c r="C120" s="6">
        <v>0</v>
      </c>
      <c r="D120" s="6">
        <v>0</v>
      </c>
      <c r="F120" s="6">
        <v>10000</v>
      </c>
      <c r="G120" s="6">
        <f>B120+E120</f>
        <v>10000</v>
      </c>
      <c r="H120" s="6">
        <v>6841.06</v>
      </c>
      <c r="I120" s="6">
        <v>3158.94</v>
      </c>
      <c r="K120" s="15">
        <v>10000</v>
      </c>
      <c r="M120" s="16">
        <v>10000</v>
      </c>
    </row>
    <row r="121" spans="1:14" x14ac:dyDescent="0.35">
      <c r="A121" s="1" t="s">
        <v>80</v>
      </c>
      <c r="B121" s="6" t="s">
        <v>8</v>
      </c>
      <c r="C121" s="6" t="s">
        <v>8</v>
      </c>
      <c r="D121" s="6" t="s">
        <v>8</v>
      </c>
      <c r="F121" s="6" t="s">
        <v>8</v>
      </c>
      <c r="H121" s="6" t="s">
        <v>8</v>
      </c>
      <c r="I121" s="6" t="s">
        <v>8</v>
      </c>
      <c r="M121" s="16"/>
    </row>
    <row r="122" spans="1:14" x14ac:dyDescent="0.35">
      <c r="A122" t="s">
        <v>8</v>
      </c>
      <c r="M122" s="16"/>
    </row>
    <row r="123" spans="1:14" x14ac:dyDescent="0.35">
      <c r="A123" s="1" t="s">
        <v>28</v>
      </c>
      <c r="B123" s="6">
        <v>700</v>
      </c>
      <c r="C123" s="6">
        <v>900</v>
      </c>
      <c r="D123" s="6">
        <v>0</v>
      </c>
      <c r="E123" s="6">
        <v>200</v>
      </c>
      <c r="F123" s="6">
        <v>1600</v>
      </c>
      <c r="G123" s="6">
        <f>B123+E123</f>
        <v>900</v>
      </c>
      <c r="H123" s="6">
        <v>883</v>
      </c>
      <c r="I123" s="6">
        <v>717</v>
      </c>
      <c r="K123" s="15">
        <v>900</v>
      </c>
      <c r="M123" s="16">
        <v>900</v>
      </c>
    </row>
    <row r="124" spans="1:14" x14ac:dyDescent="0.35">
      <c r="A124" s="1" t="s">
        <v>81</v>
      </c>
      <c r="B124" s="6" t="s">
        <v>8</v>
      </c>
      <c r="C124" s="6" t="s">
        <v>8</v>
      </c>
      <c r="D124" s="6" t="s">
        <v>8</v>
      </c>
      <c r="F124" s="6" t="s">
        <v>8</v>
      </c>
      <c r="H124" s="6" t="s">
        <v>8</v>
      </c>
      <c r="I124" s="6" t="s">
        <v>8</v>
      </c>
      <c r="M124" s="16"/>
    </row>
    <row r="125" spans="1:14" x14ac:dyDescent="0.35">
      <c r="A125" t="s">
        <v>8</v>
      </c>
      <c r="M125" s="16"/>
    </row>
    <row r="126" spans="1:14" x14ac:dyDescent="0.35">
      <c r="A126" s="1" t="s">
        <v>82</v>
      </c>
      <c r="B126" s="6">
        <v>1500</v>
      </c>
      <c r="C126" s="6">
        <v>1200</v>
      </c>
      <c r="D126" s="6">
        <v>0</v>
      </c>
      <c r="E126" s="6">
        <v>-300</v>
      </c>
      <c r="F126" s="6">
        <v>2700</v>
      </c>
      <c r="G126" s="6">
        <f>B126+E126</f>
        <v>1200</v>
      </c>
      <c r="H126" s="6">
        <v>1133.45</v>
      </c>
      <c r="I126" s="6">
        <v>1566.55</v>
      </c>
      <c r="K126" s="15">
        <v>1200</v>
      </c>
      <c r="M126" s="16">
        <v>2000</v>
      </c>
      <c r="N126" s="34" t="s">
        <v>950</v>
      </c>
    </row>
    <row r="127" spans="1:14" x14ac:dyDescent="0.35">
      <c r="A127" s="1" t="s">
        <v>83</v>
      </c>
      <c r="B127" s="6" t="s">
        <v>8</v>
      </c>
      <c r="C127" s="6" t="s">
        <v>8</v>
      </c>
      <c r="D127" s="6" t="s">
        <v>8</v>
      </c>
      <c r="F127" s="6" t="s">
        <v>8</v>
      </c>
      <c r="H127" s="6" t="s">
        <v>8</v>
      </c>
      <c r="I127" s="6" t="s">
        <v>8</v>
      </c>
      <c r="M127" s="16"/>
    </row>
    <row r="128" spans="1:14" x14ac:dyDescent="0.35">
      <c r="A128" t="s">
        <v>8</v>
      </c>
      <c r="M128" s="16"/>
    </row>
    <row r="129" spans="1:17" x14ac:dyDescent="0.35">
      <c r="A129" s="1" t="s">
        <v>84</v>
      </c>
      <c r="B129" s="6">
        <v>100000</v>
      </c>
      <c r="C129" s="6">
        <v>65000</v>
      </c>
      <c r="D129" s="6">
        <v>0</v>
      </c>
      <c r="E129" s="6">
        <v>-35000</v>
      </c>
      <c r="F129" s="6">
        <v>195000</v>
      </c>
      <c r="G129" s="6">
        <f>B129+E129</f>
        <v>65000</v>
      </c>
      <c r="H129" s="6">
        <v>60875.31</v>
      </c>
      <c r="I129" s="6">
        <v>134124.69</v>
      </c>
      <c r="K129" s="15">
        <v>65000</v>
      </c>
      <c r="M129" s="16">
        <v>35000</v>
      </c>
    </row>
    <row r="130" spans="1:17" x14ac:dyDescent="0.35">
      <c r="A130" s="1" t="s">
        <v>85</v>
      </c>
      <c r="B130" s="6" t="s">
        <v>8</v>
      </c>
      <c r="C130" s="6" t="s">
        <v>8</v>
      </c>
      <c r="D130" s="6" t="s">
        <v>8</v>
      </c>
      <c r="F130" s="6" t="s">
        <v>8</v>
      </c>
      <c r="H130" s="6" t="s">
        <v>8</v>
      </c>
      <c r="I130" s="6" t="s">
        <v>8</v>
      </c>
      <c r="M130" s="16"/>
    </row>
    <row r="131" spans="1:17" x14ac:dyDescent="0.35">
      <c r="A131" t="s">
        <v>8</v>
      </c>
      <c r="M131" s="16"/>
    </row>
    <row r="132" spans="1:17" x14ac:dyDescent="0.35">
      <c r="A132" s="1" t="s">
        <v>86</v>
      </c>
      <c r="B132" s="6">
        <v>0</v>
      </c>
      <c r="C132" s="6">
        <v>0</v>
      </c>
      <c r="D132" s="6">
        <v>0</v>
      </c>
      <c r="F132" s="6">
        <v>0</v>
      </c>
      <c r="G132" s="6">
        <f>B132+E132</f>
        <v>0</v>
      </c>
      <c r="H132" s="6">
        <v>0</v>
      </c>
      <c r="I132" s="6">
        <v>0</v>
      </c>
      <c r="K132" s="15">
        <v>0</v>
      </c>
      <c r="M132" s="16"/>
      <c r="N132" s="43" t="s">
        <v>615</v>
      </c>
    </row>
    <row r="133" spans="1:17" x14ac:dyDescent="0.35">
      <c r="A133" s="1" t="s">
        <v>87</v>
      </c>
      <c r="B133" s="6" t="s">
        <v>8</v>
      </c>
      <c r="C133" s="6" t="s">
        <v>8</v>
      </c>
      <c r="D133" s="6" t="s">
        <v>8</v>
      </c>
      <c r="F133" s="6" t="s">
        <v>8</v>
      </c>
      <c r="H133" s="6" t="s">
        <v>8</v>
      </c>
      <c r="I133" s="6" t="s">
        <v>8</v>
      </c>
      <c r="M133" s="16"/>
    </row>
    <row r="134" spans="1:17" x14ac:dyDescent="0.35">
      <c r="A134" t="s">
        <v>8</v>
      </c>
      <c r="M134" s="16"/>
    </row>
    <row r="135" spans="1:17" x14ac:dyDescent="0.35">
      <c r="A135" s="1" t="s">
        <v>88</v>
      </c>
      <c r="B135" s="6">
        <v>8500</v>
      </c>
      <c r="C135" s="6">
        <v>0</v>
      </c>
      <c r="D135" s="6">
        <v>0</v>
      </c>
      <c r="F135" s="6">
        <v>8500</v>
      </c>
      <c r="G135" s="6">
        <f>B135+E135</f>
        <v>8500</v>
      </c>
      <c r="H135" s="6">
        <v>6559.17</v>
      </c>
      <c r="I135" s="6">
        <v>1940.83</v>
      </c>
      <c r="K135" s="15">
        <v>8500</v>
      </c>
      <c r="M135" s="16">
        <v>8500</v>
      </c>
    </row>
    <row r="136" spans="1:17" x14ac:dyDescent="0.35">
      <c r="A136" s="1" t="s">
        <v>89</v>
      </c>
      <c r="B136" s="6" t="s">
        <v>8</v>
      </c>
      <c r="C136" s="6" t="s">
        <v>8</v>
      </c>
      <c r="D136" s="6" t="s">
        <v>8</v>
      </c>
      <c r="F136" s="6" t="s">
        <v>8</v>
      </c>
      <c r="H136" s="6" t="s">
        <v>8</v>
      </c>
      <c r="I136" s="6" t="s">
        <v>8</v>
      </c>
      <c r="M136" s="16"/>
    </row>
    <row r="137" spans="1:17" x14ac:dyDescent="0.35">
      <c r="A137" t="s">
        <v>8</v>
      </c>
      <c r="M137" s="16"/>
    </row>
    <row r="138" spans="1:17" x14ac:dyDescent="0.35">
      <c r="A138" s="1" t="s">
        <v>90</v>
      </c>
      <c r="B138" s="6">
        <v>4000</v>
      </c>
      <c r="C138" s="6">
        <v>214.22</v>
      </c>
      <c r="D138" s="6">
        <v>0</v>
      </c>
      <c r="E138" s="6">
        <f>-4000+214.22</f>
        <v>-3785.78</v>
      </c>
      <c r="F138" s="6">
        <v>4214.22</v>
      </c>
      <c r="G138" s="6">
        <f>B138+E138</f>
        <v>214.2199999999998</v>
      </c>
      <c r="H138" s="6">
        <v>214.22</v>
      </c>
      <c r="I138" s="6">
        <v>4000</v>
      </c>
      <c r="K138" s="15">
        <v>500</v>
      </c>
      <c r="M138" s="16"/>
      <c r="N138" s="43" t="s">
        <v>615</v>
      </c>
    </row>
    <row r="139" spans="1:17" x14ac:dyDescent="0.35">
      <c r="A139" s="1" t="s">
        <v>91</v>
      </c>
      <c r="B139" s="6" t="s">
        <v>8</v>
      </c>
      <c r="C139" s="6" t="s">
        <v>8</v>
      </c>
      <c r="D139" s="6" t="s">
        <v>8</v>
      </c>
      <c r="F139" s="6" t="s">
        <v>8</v>
      </c>
      <c r="H139" s="6" t="s">
        <v>8</v>
      </c>
      <c r="I139" s="6" t="s">
        <v>8</v>
      </c>
      <c r="M139" s="16"/>
    </row>
    <row r="140" spans="1:17" x14ac:dyDescent="0.35">
      <c r="A140" t="s">
        <v>8</v>
      </c>
      <c r="M140" s="16"/>
    </row>
    <row r="141" spans="1:17" x14ac:dyDescent="0.35">
      <c r="A141" s="1" t="s">
        <v>38</v>
      </c>
      <c r="B141" s="6">
        <v>25000</v>
      </c>
      <c r="C141" s="6">
        <v>0</v>
      </c>
      <c r="D141" s="6">
        <v>0</v>
      </c>
      <c r="F141" s="6">
        <v>25000</v>
      </c>
      <c r="G141" s="6">
        <f>B141+E141</f>
        <v>25000</v>
      </c>
      <c r="H141" s="6">
        <v>14781.39</v>
      </c>
      <c r="I141" s="6">
        <v>10218.61</v>
      </c>
      <c r="K141" s="15">
        <v>25000</v>
      </c>
      <c r="M141" s="16">
        <v>20000</v>
      </c>
    </row>
    <row r="142" spans="1:17" x14ac:dyDescent="0.35">
      <c r="A142" s="1" t="s">
        <v>92</v>
      </c>
      <c r="B142" s="6" t="s">
        <v>8</v>
      </c>
      <c r="C142" s="6" t="s">
        <v>8</v>
      </c>
      <c r="D142" s="6" t="s">
        <v>8</v>
      </c>
      <c r="F142" s="6" t="s">
        <v>8</v>
      </c>
      <c r="H142" s="6" t="s">
        <v>8</v>
      </c>
      <c r="I142" s="6" t="s">
        <v>8</v>
      </c>
      <c r="M142" s="16"/>
    </row>
    <row r="143" spans="1:17" x14ac:dyDescent="0.35">
      <c r="A143" t="s">
        <v>8</v>
      </c>
      <c r="M143" s="16"/>
    </row>
    <row r="144" spans="1:17" x14ac:dyDescent="0.35">
      <c r="A144" s="1" t="s">
        <v>40</v>
      </c>
      <c r="B144" s="6">
        <v>557</v>
      </c>
      <c r="C144" s="6">
        <v>0</v>
      </c>
      <c r="D144" s="6">
        <v>0</v>
      </c>
      <c r="F144" s="6">
        <v>557</v>
      </c>
      <c r="G144" s="6">
        <f>B144+E144</f>
        <v>557</v>
      </c>
      <c r="H144" s="6">
        <v>260.95</v>
      </c>
      <c r="I144" s="6">
        <v>296.05</v>
      </c>
      <c r="K144" s="16">
        <f>H144/21*26</f>
        <v>323.08095238095234</v>
      </c>
      <c r="M144" s="16">
        <v>490.47180000000003</v>
      </c>
      <c r="Q144" s="9">
        <f>M144</f>
        <v>490.47180000000003</v>
      </c>
    </row>
    <row r="145" spans="1:14" x14ac:dyDescent="0.35">
      <c r="A145" s="1" t="s">
        <v>93</v>
      </c>
      <c r="B145" s="6" t="s">
        <v>8</v>
      </c>
      <c r="C145" s="6" t="s">
        <v>8</v>
      </c>
      <c r="D145" s="6" t="s">
        <v>8</v>
      </c>
      <c r="F145" s="6" t="s">
        <v>8</v>
      </c>
      <c r="H145" s="6" t="s">
        <v>8</v>
      </c>
      <c r="I145" s="6" t="s">
        <v>8</v>
      </c>
      <c r="M145" s="16"/>
    </row>
    <row r="146" spans="1:14" x14ac:dyDescent="0.35">
      <c r="A146" t="s">
        <v>8</v>
      </c>
      <c r="M146" s="16"/>
    </row>
    <row r="147" spans="1:14" x14ac:dyDescent="0.35">
      <c r="A147" s="1" t="s">
        <v>42</v>
      </c>
      <c r="B147" s="6">
        <v>50</v>
      </c>
      <c r="C147" s="6">
        <v>0</v>
      </c>
      <c r="D147" s="6">
        <v>0</v>
      </c>
      <c r="E147" s="6">
        <v>-50</v>
      </c>
      <c r="F147" s="6">
        <v>50</v>
      </c>
      <c r="G147" s="6">
        <f>B147+E147</f>
        <v>0</v>
      </c>
      <c r="H147" s="6">
        <v>0</v>
      </c>
      <c r="I147" s="6">
        <v>50</v>
      </c>
      <c r="K147" s="15">
        <v>0</v>
      </c>
      <c r="M147" s="16">
        <v>50</v>
      </c>
      <c r="N147" s="34" t="s">
        <v>952</v>
      </c>
    </row>
    <row r="148" spans="1:14" x14ac:dyDescent="0.35">
      <c r="A148" s="1" t="s">
        <v>94</v>
      </c>
      <c r="B148" s="6" t="s">
        <v>8</v>
      </c>
      <c r="C148" s="6" t="s">
        <v>8</v>
      </c>
      <c r="D148" s="6" t="s">
        <v>8</v>
      </c>
      <c r="F148" s="6" t="s">
        <v>8</v>
      </c>
      <c r="H148" s="6" t="s">
        <v>8</v>
      </c>
      <c r="I148" s="6" t="s">
        <v>8</v>
      </c>
      <c r="M148" s="16"/>
    </row>
    <row r="149" spans="1:14" x14ac:dyDescent="0.35">
      <c r="A149" t="s">
        <v>8</v>
      </c>
      <c r="M149" s="16"/>
    </row>
    <row r="150" spans="1:14" x14ac:dyDescent="0.35">
      <c r="A150" s="1" t="s">
        <v>953</v>
      </c>
      <c r="B150" s="6">
        <v>0</v>
      </c>
      <c r="C150" s="6">
        <v>2500</v>
      </c>
      <c r="D150" s="6">
        <v>0</v>
      </c>
      <c r="E150" s="6">
        <v>2500</v>
      </c>
      <c r="F150" s="6">
        <v>27500</v>
      </c>
      <c r="G150" s="6">
        <f>B150+E150</f>
        <v>2500</v>
      </c>
      <c r="H150" s="6">
        <v>1696</v>
      </c>
      <c r="I150" s="6">
        <v>25804</v>
      </c>
      <c r="K150" s="15">
        <v>2500</v>
      </c>
      <c r="M150" s="16"/>
      <c r="N150" s="43" t="s">
        <v>615</v>
      </c>
    </row>
    <row r="151" spans="1:14" x14ac:dyDescent="0.35">
      <c r="A151" s="1" t="s">
        <v>95</v>
      </c>
      <c r="B151" s="6" t="s">
        <v>8</v>
      </c>
      <c r="C151" s="6" t="s">
        <v>8</v>
      </c>
      <c r="D151" s="6" t="s">
        <v>8</v>
      </c>
      <c r="F151" s="6" t="s">
        <v>8</v>
      </c>
      <c r="H151" s="6" t="s">
        <v>8</v>
      </c>
      <c r="I151" s="6" t="s">
        <v>8</v>
      </c>
      <c r="M151" s="16"/>
    </row>
    <row r="152" spans="1:14" x14ac:dyDescent="0.35">
      <c r="A152" t="s">
        <v>8</v>
      </c>
      <c r="M152" s="16"/>
    </row>
    <row r="153" spans="1:14" x14ac:dyDescent="0.35">
      <c r="A153" s="1" t="s">
        <v>48</v>
      </c>
      <c r="B153" s="6">
        <v>25000</v>
      </c>
      <c r="C153" s="6">
        <v>15000</v>
      </c>
      <c r="D153" s="6">
        <v>0</v>
      </c>
      <c r="E153" s="6">
        <v>-10000</v>
      </c>
      <c r="F153" s="6">
        <v>40000</v>
      </c>
      <c r="G153" s="6">
        <f>B153+E153</f>
        <v>15000</v>
      </c>
      <c r="H153" s="6">
        <v>8382.56</v>
      </c>
      <c r="I153" s="6">
        <v>31617.439999999999</v>
      </c>
      <c r="K153" s="15">
        <v>15000</v>
      </c>
      <c r="M153" s="16">
        <v>17500</v>
      </c>
    </row>
    <row r="154" spans="1:14" x14ac:dyDescent="0.35">
      <c r="A154" s="1" t="s">
        <v>96</v>
      </c>
      <c r="B154" s="6" t="s">
        <v>8</v>
      </c>
      <c r="C154" s="6" t="s">
        <v>8</v>
      </c>
      <c r="D154" s="6" t="s">
        <v>8</v>
      </c>
      <c r="F154" s="6" t="s">
        <v>8</v>
      </c>
      <c r="H154" s="6" t="s">
        <v>8</v>
      </c>
      <c r="I154" s="6" t="s">
        <v>8</v>
      </c>
      <c r="M154" s="16"/>
    </row>
    <row r="155" spans="1:14" x14ac:dyDescent="0.35">
      <c r="A155" t="s">
        <v>8</v>
      </c>
      <c r="M155" s="16"/>
    </row>
    <row r="156" spans="1:14" x14ac:dyDescent="0.35">
      <c r="A156" s="1" t="s">
        <v>97</v>
      </c>
      <c r="B156" s="6">
        <v>5000</v>
      </c>
      <c r="C156" s="6">
        <v>9500</v>
      </c>
      <c r="D156" s="6">
        <v>0</v>
      </c>
      <c r="E156" s="6">
        <v>4500</v>
      </c>
      <c r="F156" s="6">
        <v>14500</v>
      </c>
      <c r="G156" s="6">
        <f>B156+E156</f>
        <v>9500</v>
      </c>
      <c r="H156" s="6">
        <v>8796.2099999999991</v>
      </c>
      <c r="I156" s="6">
        <v>5703.79</v>
      </c>
      <c r="K156" s="15">
        <v>9500</v>
      </c>
      <c r="M156" s="16">
        <v>9500</v>
      </c>
    </row>
    <row r="157" spans="1:14" x14ac:dyDescent="0.35">
      <c r="A157" s="1" t="s">
        <v>98</v>
      </c>
      <c r="B157" s="6" t="s">
        <v>8</v>
      </c>
      <c r="C157" s="6" t="s">
        <v>8</v>
      </c>
      <c r="D157" s="6" t="s">
        <v>8</v>
      </c>
      <c r="F157" s="6" t="s">
        <v>8</v>
      </c>
      <c r="H157" s="6" t="s">
        <v>8</v>
      </c>
      <c r="I157" s="6" t="s">
        <v>8</v>
      </c>
      <c r="M157" s="16"/>
    </row>
    <row r="158" spans="1:14" x14ac:dyDescent="0.35">
      <c r="A158" t="s">
        <v>8</v>
      </c>
      <c r="M158" s="16"/>
    </row>
    <row r="159" spans="1:14" x14ac:dyDescent="0.35">
      <c r="A159" s="1" t="s">
        <v>99</v>
      </c>
      <c r="B159" s="6">
        <v>6000</v>
      </c>
      <c r="C159" s="6">
        <v>0</v>
      </c>
      <c r="D159" s="6">
        <v>0</v>
      </c>
      <c r="F159" s="6">
        <v>6000</v>
      </c>
      <c r="G159" s="6">
        <f>B159+E159</f>
        <v>6000</v>
      </c>
      <c r="H159" s="6">
        <v>4940</v>
      </c>
      <c r="I159" s="6">
        <v>1060</v>
      </c>
      <c r="K159" s="15">
        <v>6000</v>
      </c>
      <c r="M159" s="16">
        <v>6000</v>
      </c>
    </row>
    <row r="160" spans="1:14" x14ac:dyDescent="0.35">
      <c r="A160" s="1" t="s">
        <v>100</v>
      </c>
      <c r="B160" s="6" t="s">
        <v>8</v>
      </c>
      <c r="C160" s="6" t="s">
        <v>8</v>
      </c>
      <c r="D160" s="6" t="s">
        <v>8</v>
      </c>
      <c r="F160" s="6" t="s">
        <v>8</v>
      </c>
      <c r="H160" s="6" t="s">
        <v>8</v>
      </c>
      <c r="I160" s="6" t="s">
        <v>8</v>
      </c>
      <c r="M160" s="16"/>
    </row>
    <row r="161" spans="1:14" x14ac:dyDescent="0.35">
      <c r="A161" t="s">
        <v>8</v>
      </c>
      <c r="M161" s="16"/>
    </row>
    <row r="162" spans="1:14" x14ac:dyDescent="0.35">
      <c r="A162" s="1" t="s">
        <v>52</v>
      </c>
      <c r="B162" s="6">
        <v>25000</v>
      </c>
      <c r="C162" s="6">
        <v>4500</v>
      </c>
      <c r="D162" s="6">
        <v>0</v>
      </c>
      <c r="E162" s="6">
        <v>-20500</v>
      </c>
      <c r="F162" s="6">
        <v>24500</v>
      </c>
      <c r="G162" s="6">
        <f>B162+E162</f>
        <v>4500</v>
      </c>
      <c r="H162" s="6">
        <v>2917.42</v>
      </c>
      <c r="I162" s="6">
        <v>21582.58</v>
      </c>
      <c r="K162" s="15">
        <v>4500</v>
      </c>
      <c r="M162" s="16">
        <v>4500</v>
      </c>
    </row>
    <row r="163" spans="1:14" x14ac:dyDescent="0.35">
      <c r="A163" s="1" t="s">
        <v>101</v>
      </c>
      <c r="B163" s="6" t="s">
        <v>8</v>
      </c>
      <c r="C163" s="6" t="s">
        <v>8</v>
      </c>
      <c r="D163" s="6" t="s">
        <v>8</v>
      </c>
      <c r="F163" s="6" t="s">
        <v>8</v>
      </c>
      <c r="H163" s="6" t="s">
        <v>8</v>
      </c>
      <c r="I163" s="6" t="s">
        <v>8</v>
      </c>
      <c r="M163" s="16"/>
    </row>
    <row r="164" spans="1:14" x14ac:dyDescent="0.35">
      <c r="A164" t="s">
        <v>8</v>
      </c>
      <c r="M164" s="16"/>
    </row>
    <row r="165" spans="1:14" x14ac:dyDescent="0.35">
      <c r="A165" s="1" t="s">
        <v>102</v>
      </c>
      <c r="B165" s="6">
        <v>0</v>
      </c>
      <c r="C165" s="6">
        <v>0</v>
      </c>
      <c r="D165" s="6">
        <v>0</v>
      </c>
      <c r="F165" s="6">
        <v>0</v>
      </c>
      <c r="G165" s="6">
        <f>B165+E165</f>
        <v>0</v>
      </c>
      <c r="H165" s="6">
        <v>0</v>
      </c>
      <c r="I165" s="6">
        <v>0</v>
      </c>
      <c r="K165" s="15">
        <v>0</v>
      </c>
      <c r="M165" s="16"/>
      <c r="N165" s="43" t="s">
        <v>615</v>
      </c>
    </row>
    <row r="166" spans="1:14" x14ac:dyDescent="0.35">
      <c r="A166" s="1" t="s">
        <v>103</v>
      </c>
      <c r="B166" s="6" t="s">
        <v>8</v>
      </c>
      <c r="C166" s="6" t="s">
        <v>8</v>
      </c>
      <c r="D166" s="6" t="s">
        <v>8</v>
      </c>
      <c r="F166" s="6" t="s">
        <v>8</v>
      </c>
      <c r="H166" s="6" t="s">
        <v>8</v>
      </c>
      <c r="I166" s="6" t="s">
        <v>8</v>
      </c>
      <c r="M166" s="16"/>
    </row>
    <row r="167" spans="1:14" x14ac:dyDescent="0.35">
      <c r="A167" t="s">
        <v>8</v>
      </c>
      <c r="M167" s="16"/>
    </row>
    <row r="168" spans="1:14" x14ac:dyDescent="0.35">
      <c r="A168" s="1" t="s">
        <v>104</v>
      </c>
      <c r="B168" s="6">
        <v>6000</v>
      </c>
      <c r="C168" s="6">
        <v>8000</v>
      </c>
      <c r="D168" s="6">
        <v>0</v>
      </c>
      <c r="E168" s="6">
        <v>2000</v>
      </c>
      <c r="F168" s="6">
        <v>14000</v>
      </c>
      <c r="G168" s="6">
        <f>B168+E168</f>
        <v>8000</v>
      </c>
      <c r="H168" s="6">
        <v>7734.11</v>
      </c>
      <c r="I168" s="6">
        <v>6265.89</v>
      </c>
      <c r="K168" s="15">
        <v>8000</v>
      </c>
      <c r="M168" s="16">
        <v>8500</v>
      </c>
    </row>
    <row r="169" spans="1:14" x14ac:dyDescent="0.35">
      <c r="A169" s="1" t="s">
        <v>105</v>
      </c>
      <c r="B169" s="6" t="s">
        <v>8</v>
      </c>
      <c r="C169" s="6" t="s">
        <v>8</v>
      </c>
      <c r="D169" s="6" t="s">
        <v>8</v>
      </c>
      <c r="F169" s="6" t="s">
        <v>8</v>
      </c>
      <c r="H169" s="6" t="s">
        <v>8</v>
      </c>
      <c r="I169" s="6" t="s">
        <v>8</v>
      </c>
      <c r="M169" s="16"/>
    </row>
    <row r="170" spans="1:14" x14ac:dyDescent="0.35">
      <c r="A170" t="s">
        <v>8</v>
      </c>
      <c r="M170" s="16"/>
    </row>
    <row r="171" spans="1:14" x14ac:dyDescent="0.35">
      <c r="A171" s="1" t="s">
        <v>106</v>
      </c>
      <c r="B171" s="6">
        <v>9400</v>
      </c>
      <c r="C171" s="6">
        <v>32057.16</v>
      </c>
      <c r="D171" s="6">
        <v>0</v>
      </c>
      <c r="E171" s="6">
        <f>32057.16-9400</f>
        <v>22657.16</v>
      </c>
      <c r="F171" s="6">
        <v>41457.160000000003</v>
      </c>
      <c r="G171" s="6">
        <f>B171+E171</f>
        <v>32057.16</v>
      </c>
      <c r="H171" s="6">
        <v>16028.58</v>
      </c>
      <c r="I171" s="6">
        <v>25428.58</v>
      </c>
      <c r="K171" s="15">
        <f>32000</f>
        <v>32000</v>
      </c>
      <c r="M171" s="16">
        <v>32000</v>
      </c>
    </row>
    <row r="172" spans="1:14" x14ac:dyDescent="0.35">
      <c r="A172" s="1" t="s">
        <v>107</v>
      </c>
      <c r="B172" s="6" t="s">
        <v>8</v>
      </c>
      <c r="C172" s="6" t="s">
        <v>8</v>
      </c>
      <c r="D172" s="6" t="s">
        <v>8</v>
      </c>
      <c r="F172" s="6" t="s">
        <v>8</v>
      </c>
      <c r="H172" s="6" t="s">
        <v>8</v>
      </c>
      <c r="I172" s="6" t="s">
        <v>8</v>
      </c>
      <c r="M172" s="16"/>
    </row>
    <row r="173" spans="1:14" x14ac:dyDescent="0.35">
      <c r="A173" t="s">
        <v>8</v>
      </c>
      <c r="M173" s="16"/>
    </row>
    <row r="174" spans="1:14" x14ac:dyDescent="0.35">
      <c r="A174" s="1" t="s">
        <v>108</v>
      </c>
      <c r="B174" s="6">
        <v>2000</v>
      </c>
      <c r="C174" s="6">
        <v>1435.7</v>
      </c>
      <c r="D174" s="6">
        <v>0</v>
      </c>
      <c r="E174" s="6">
        <f>-2000+1435.7</f>
        <v>-564.29999999999995</v>
      </c>
      <c r="F174" s="6">
        <v>3435.7</v>
      </c>
      <c r="G174" s="6">
        <f>B174+E174</f>
        <v>1435.7</v>
      </c>
      <c r="H174" s="6">
        <v>1435.7</v>
      </c>
      <c r="I174" s="6">
        <v>2000</v>
      </c>
      <c r="K174" s="15">
        <v>2000</v>
      </c>
      <c r="M174" s="16">
        <v>2000</v>
      </c>
    </row>
    <row r="175" spans="1:14" x14ac:dyDescent="0.35">
      <c r="A175" s="1" t="s">
        <v>109</v>
      </c>
      <c r="B175" s="6" t="s">
        <v>8</v>
      </c>
      <c r="C175" s="6" t="s">
        <v>8</v>
      </c>
      <c r="D175" s="6" t="s">
        <v>8</v>
      </c>
      <c r="F175" s="6" t="s">
        <v>8</v>
      </c>
      <c r="H175" s="6" t="s">
        <v>8</v>
      </c>
      <c r="I175" s="6" t="s">
        <v>8</v>
      </c>
      <c r="M175" s="16"/>
    </row>
    <row r="176" spans="1:14" x14ac:dyDescent="0.35">
      <c r="A176" t="s">
        <v>8</v>
      </c>
      <c r="M176" s="16"/>
    </row>
    <row r="177" spans="1:14" x14ac:dyDescent="0.35">
      <c r="A177" s="1" t="s">
        <v>110</v>
      </c>
      <c r="B177" s="6">
        <v>2500</v>
      </c>
      <c r="C177" s="6">
        <v>0</v>
      </c>
      <c r="D177" s="6">
        <v>0</v>
      </c>
      <c r="F177" s="6">
        <v>2500</v>
      </c>
      <c r="G177" s="6">
        <f>B177+E177</f>
        <v>2500</v>
      </c>
      <c r="H177" s="6">
        <v>-382.02</v>
      </c>
      <c r="I177" s="6">
        <v>2882.02</v>
      </c>
      <c r="K177" s="15">
        <v>3600</v>
      </c>
      <c r="M177" s="16">
        <v>4000</v>
      </c>
    </row>
    <row r="178" spans="1:14" x14ac:dyDescent="0.35">
      <c r="A178" s="1" t="s">
        <v>111</v>
      </c>
      <c r="B178" s="6" t="s">
        <v>8</v>
      </c>
      <c r="C178" s="6" t="s">
        <v>8</v>
      </c>
      <c r="D178" s="6" t="s">
        <v>8</v>
      </c>
      <c r="F178" s="6" t="s">
        <v>8</v>
      </c>
      <c r="H178" s="6" t="s">
        <v>8</v>
      </c>
      <c r="I178" s="6" t="s">
        <v>8</v>
      </c>
      <c r="M178" s="16"/>
    </row>
    <row r="179" spans="1:14" x14ac:dyDescent="0.35">
      <c r="A179" t="s">
        <v>8</v>
      </c>
      <c r="M179" s="16"/>
    </row>
    <row r="180" spans="1:14" x14ac:dyDescent="0.35">
      <c r="A180" s="1" t="s">
        <v>112</v>
      </c>
      <c r="B180" s="6">
        <v>0</v>
      </c>
      <c r="C180" s="6">
        <v>0</v>
      </c>
      <c r="D180" s="6">
        <v>0</v>
      </c>
      <c r="F180" s="6">
        <v>0</v>
      </c>
      <c r="G180" s="6">
        <f>B180+E180</f>
        <v>0</v>
      </c>
      <c r="H180" s="6">
        <v>0</v>
      </c>
      <c r="I180" s="6">
        <v>0</v>
      </c>
      <c r="K180" s="15">
        <v>0</v>
      </c>
      <c r="M180" s="16"/>
      <c r="N180" s="43" t="s">
        <v>615</v>
      </c>
    </row>
    <row r="181" spans="1:14" x14ac:dyDescent="0.35">
      <c r="A181" s="1" t="s">
        <v>113</v>
      </c>
      <c r="B181" s="6" t="s">
        <v>8</v>
      </c>
      <c r="C181" s="6" t="s">
        <v>8</v>
      </c>
      <c r="D181" s="6" t="s">
        <v>8</v>
      </c>
      <c r="F181" s="6" t="s">
        <v>8</v>
      </c>
      <c r="H181" s="6" t="s">
        <v>8</v>
      </c>
      <c r="I181" s="6" t="s">
        <v>8</v>
      </c>
      <c r="M181" s="16"/>
    </row>
    <row r="182" spans="1:14" x14ac:dyDescent="0.35">
      <c r="A182" t="s">
        <v>8</v>
      </c>
      <c r="M182" s="16"/>
    </row>
    <row r="183" spans="1:14" x14ac:dyDescent="0.35">
      <c r="A183" s="1" t="s">
        <v>114</v>
      </c>
      <c r="B183" s="6">
        <v>0</v>
      </c>
      <c r="C183" s="6">
        <v>0</v>
      </c>
      <c r="D183" s="6">
        <v>0</v>
      </c>
      <c r="F183" s="6">
        <v>0</v>
      </c>
      <c r="G183" s="6">
        <f>B183+E183</f>
        <v>0</v>
      </c>
      <c r="H183" s="6">
        <v>0</v>
      </c>
      <c r="I183" s="6">
        <v>0</v>
      </c>
      <c r="K183" s="15">
        <v>0</v>
      </c>
      <c r="M183" s="16">
        <v>24000</v>
      </c>
      <c r="N183" s="34" t="s">
        <v>955</v>
      </c>
    </row>
    <row r="184" spans="1:14" x14ac:dyDescent="0.35">
      <c r="A184" s="1" t="s">
        <v>115</v>
      </c>
      <c r="B184" s="6" t="s">
        <v>8</v>
      </c>
      <c r="C184" s="6" t="s">
        <v>8</v>
      </c>
      <c r="D184" s="6" t="s">
        <v>8</v>
      </c>
      <c r="F184" s="6" t="s">
        <v>8</v>
      </c>
      <c r="H184" s="6" t="s">
        <v>8</v>
      </c>
      <c r="I184" s="6" t="s">
        <v>8</v>
      </c>
      <c r="M184" s="16"/>
    </row>
    <row r="185" spans="1:14" x14ac:dyDescent="0.35">
      <c r="A185" t="s">
        <v>8</v>
      </c>
      <c r="M185" s="16"/>
    </row>
    <row r="186" spans="1:14" x14ac:dyDescent="0.35">
      <c r="A186" s="1" t="s">
        <v>116</v>
      </c>
      <c r="B186" s="6">
        <v>100</v>
      </c>
      <c r="C186" s="6">
        <v>0</v>
      </c>
      <c r="D186" s="6">
        <v>0</v>
      </c>
      <c r="F186" s="6">
        <v>100</v>
      </c>
      <c r="G186" s="6">
        <f>B186+E186</f>
        <v>100</v>
      </c>
      <c r="H186" s="6">
        <v>0</v>
      </c>
      <c r="I186" s="6">
        <v>100</v>
      </c>
      <c r="K186" s="15">
        <v>100</v>
      </c>
      <c r="M186" s="16"/>
      <c r="N186" s="43" t="s">
        <v>615</v>
      </c>
    </row>
    <row r="187" spans="1:14" x14ac:dyDescent="0.35">
      <c r="A187" s="1" t="s">
        <v>117</v>
      </c>
      <c r="B187" s="6" t="s">
        <v>8</v>
      </c>
      <c r="C187" s="6" t="s">
        <v>8</v>
      </c>
      <c r="D187" s="6" t="s">
        <v>8</v>
      </c>
      <c r="F187" s="6" t="s">
        <v>8</v>
      </c>
      <c r="H187" s="6" t="s">
        <v>8</v>
      </c>
      <c r="I187" s="6" t="s">
        <v>8</v>
      </c>
      <c r="M187" s="16"/>
    </row>
    <row r="188" spans="1:14" x14ac:dyDescent="0.35">
      <c r="A188" t="s">
        <v>8</v>
      </c>
      <c r="M188" s="16"/>
    </row>
    <row r="189" spans="1:14" x14ac:dyDescent="0.35">
      <c r="A189" s="1" t="s">
        <v>118</v>
      </c>
      <c r="B189" s="6">
        <v>900</v>
      </c>
      <c r="C189" s="6">
        <v>600</v>
      </c>
      <c r="D189" s="6">
        <v>0</v>
      </c>
      <c r="E189" s="6">
        <v>-300</v>
      </c>
      <c r="F189" s="6">
        <v>1500</v>
      </c>
      <c r="G189" s="6">
        <f>B189+E189</f>
        <v>600</v>
      </c>
      <c r="H189" s="6">
        <v>329.22</v>
      </c>
      <c r="I189" s="6">
        <v>1170.78</v>
      </c>
      <c r="K189" s="15">
        <v>600</v>
      </c>
      <c r="M189" s="16">
        <v>900</v>
      </c>
    </row>
    <row r="190" spans="1:14" x14ac:dyDescent="0.35">
      <c r="A190" s="1" t="s">
        <v>119</v>
      </c>
      <c r="B190" s="6" t="s">
        <v>8</v>
      </c>
      <c r="C190" s="6" t="s">
        <v>8</v>
      </c>
      <c r="D190" s="6" t="s">
        <v>8</v>
      </c>
      <c r="F190" s="6" t="s">
        <v>8</v>
      </c>
      <c r="H190" s="6" t="s">
        <v>8</v>
      </c>
      <c r="I190" s="6" t="s">
        <v>8</v>
      </c>
      <c r="M190" s="16"/>
    </row>
    <row r="191" spans="1:14" x14ac:dyDescent="0.35">
      <c r="A191" t="s">
        <v>8</v>
      </c>
      <c r="M191" s="16"/>
    </row>
    <row r="192" spans="1:14" x14ac:dyDescent="0.35">
      <c r="A192" s="1" t="s">
        <v>120</v>
      </c>
      <c r="B192" s="6">
        <v>0</v>
      </c>
      <c r="C192" s="6">
        <v>0</v>
      </c>
      <c r="D192" s="6">
        <v>0</v>
      </c>
      <c r="F192" s="6">
        <v>0</v>
      </c>
      <c r="G192" s="6">
        <f>B192+E192</f>
        <v>0</v>
      </c>
      <c r="H192" s="6">
        <v>0</v>
      </c>
      <c r="I192" s="6">
        <v>0</v>
      </c>
      <c r="K192" s="15">
        <v>0</v>
      </c>
      <c r="M192" s="16"/>
      <c r="N192" s="43" t="s">
        <v>615</v>
      </c>
    </row>
    <row r="193" spans="1:14" x14ac:dyDescent="0.35">
      <c r="A193" s="1" t="s">
        <v>121</v>
      </c>
      <c r="B193" s="6" t="s">
        <v>8</v>
      </c>
      <c r="C193" s="6" t="s">
        <v>8</v>
      </c>
      <c r="D193" s="6" t="s">
        <v>8</v>
      </c>
      <c r="F193" s="6" t="s">
        <v>8</v>
      </c>
      <c r="H193" s="6" t="s">
        <v>8</v>
      </c>
      <c r="I193" s="6" t="s">
        <v>8</v>
      </c>
      <c r="M193" s="16"/>
    </row>
    <row r="194" spans="1:14" x14ac:dyDescent="0.35">
      <c r="A194" t="s">
        <v>8</v>
      </c>
      <c r="M194" s="16"/>
    </row>
    <row r="195" spans="1:14" x14ac:dyDescent="0.35">
      <c r="A195" s="1" t="s">
        <v>122</v>
      </c>
      <c r="B195" s="6">
        <v>0</v>
      </c>
      <c r="C195" s="6">
        <v>15065.94</v>
      </c>
      <c r="D195" s="6">
        <v>0</v>
      </c>
      <c r="E195" s="6">
        <v>15065.94</v>
      </c>
      <c r="F195" s="6">
        <v>15065.94</v>
      </c>
      <c r="G195" s="6">
        <f>B195+E195</f>
        <v>15065.94</v>
      </c>
      <c r="H195" s="6">
        <v>7532.97</v>
      </c>
      <c r="I195" s="6">
        <v>7532.97</v>
      </c>
      <c r="K195" s="15">
        <v>15065.94</v>
      </c>
      <c r="M195" s="16"/>
    </row>
    <row r="196" spans="1:14" x14ac:dyDescent="0.35">
      <c r="A196" s="1" t="s">
        <v>123</v>
      </c>
      <c r="B196" s="6" t="s">
        <v>8</v>
      </c>
      <c r="C196" s="6" t="s">
        <v>8</v>
      </c>
      <c r="D196" s="6" t="s">
        <v>8</v>
      </c>
      <c r="F196" s="6" t="s">
        <v>8</v>
      </c>
      <c r="H196" s="6" t="s">
        <v>8</v>
      </c>
      <c r="I196" s="6" t="s">
        <v>8</v>
      </c>
      <c r="M196" s="16"/>
    </row>
    <row r="197" spans="1:14" x14ac:dyDescent="0.35">
      <c r="A197" t="s">
        <v>8</v>
      </c>
      <c r="M197" s="16"/>
    </row>
    <row r="198" spans="1:14" x14ac:dyDescent="0.35">
      <c r="A198" s="1" t="s">
        <v>54</v>
      </c>
      <c r="B198" s="6">
        <v>0</v>
      </c>
      <c r="C198" s="6">
        <v>800</v>
      </c>
      <c r="D198" s="6">
        <v>0</v>
      </c>
      <c r="E198" s="6">
        <v>800</v>
      </c>
      <c r="F198" s="6">
        <v>800</v>
      </c>
      <c r="G198" s="6">
        <f>B198+E198</f>
        <v>800</v>
      </c>
      <c r="H198" s="6">
        <v>661.63</v>
      </c>
      <c r="I198" s="6">
        <v>138.37</v>
      </c>
      <c r="K198" s="15">
        <v>800</v>
      </c>
      <c r="M198" s="16">
        <v>800</v>
      </c>
      <c r="N198" s="34" t="s">
        <v>947</v>
      </c>
    </row>
    <row r="199" spans="1:14" x14ac:dyDescent="0.35">
      <c r="A199" s="1" t="s">
        <v>124</v>
      </c>
      <c r="B199" s="6" t="s">
        <v>8</v>
      </c>
      <c r="C199" s="6" t="s">
        <v>8</v>
      </c>
      <c r="D199" s="6" t="s">
        <v>8</v>
      </c>
      <c r="F199" s="6" t="s">
        <v>8</v>
      </c>
      <c r="H199" s="6" t="s">
        <v>8</v>
      </c>
      <c r="I199" s="6" t="s">
        <v>8</v>
      </c>
      <c r="M199" s="16"/>
    </row>
    <row r="200" spans="1:14" x14ac:dyDescent="0.35">
      <c r="A200" t="s">
        <v>8</v>
      </c>
      <c r="M200" s="16"/>
    </row>
    <row r="201" spans="1:14" x14ac:dyDescent="0.35">
      <c r="A201" s="1" t="s">
        <v>56</v>
      </c>
      <c r="B201" s="6">
        <v>0</v>
      </c>
      <c r="C201" s="6">
        <v>1000</v>
      </c>
      <c r="D201" s="6">
        <v>0</v>
      </c>
      <c r="E201" s="6">
        <v>1000</v>
      </c>
      <c r="F201" s="6">
        <v>1000</v>
      </c>
      <c r="G201" s="6">
        <f>B201+E201</f>
        <v>1000</v>
      </c>
      <c r="H201" s="6">
        <v>972.22</v>
      </c>
      <c r="I201" s="6">
        <v>27.78</v>
      </c>
      <c r="K201" s="15">
        <v>1000</v>
      </c>
      <c r="M201" s="16">
        <v>1000</v>
      </c>
    </row>
    <row r="202" spans="1:14" x14ac:dyDescent="0.35">
      <c r="A202" s="1" t="s">
        <v>125</v>
      </c>
      <c r="B202" s="6" t="s">
        <v>8</v>
      </c>
      <c r="C202" s="6" t="s">
        <v>8</v>
      </c>
      <c r="D202" s="6" t="s">
        <v>8</v>
      </c>
      <c r="F202" s="6" t="s">
        <v>8</v>
      </c>
      <c r="H202" s="6" t="s">
        <v>8</v>
      </c>
      <c r="I202" s="6" t="s">
        <v>8</v>
      </c>
      <c r="M202" s="16"/>
    </row>
    <row r="203" spans="1:14" x14ac:dyDescent="0.35">
      <c r="A203" t="s">
        <v>8</v>
      </c>
      <c r="M203" s="16"/>
    </row>
    <row r="204" spans="1:14" x14ac:dyDescent="0.35">
      <c r="A204" s="1" t="s">
        <v>126</v>
      </c>
      <c r="B204" s="6">
        <v>250</v>
      </c>
      <c r="C204" s="6">
        <v>300</v>
      </c>
      <c r="D204" s="6">
        <v>0</v>
      </c>
      <c r="E204" s="6">
        <v>50</v>
      </c>
      <c r="F204" s="6">
        <v>550</v>
      </c>
      <c r="G204" s="6">
        <f>B204+E204</f>
        <v>300</v>
      </c>
      <c r="H204" s="6">
        <v>270.87</v>
      </c>
      <c r="I204" s="6">
        <v>279.13</v>
      </c>
      <c r="K204" s="15">
        <v>300</v>
      </c>
      <c r="M204" s="16"/>
      <c r="N204" s="43" t="s">
        <v>615</v>
      </c>
    </row>
    <row r="205" spans="1:14" x14ac:dyDescent="0.35">
      <c r="A205" s="1" t="s">
        <v>127</v>
      </c>
      <c r="B205" s="6" t="s">
        <v>8</v>
      </c>
      <c r="C205" s="6" t="s">
        <v>8</v>
      </c>
      <c r="D205" s="6" t="s">
        <v>8</v>
      </c>
      <c r="F205" s="6" t="s">
        <v>8</v>
      </c>
      <c r="H205" s="6" t="s">
        <v>8</v>
      </c>
      <c r="I205" s="6" t="s">
        <v>8</v>
      </c>
      <c r="M205" s="16"/>
    </row>
    <row r="206" spans="1:14" x14ac:dyDescent="0.35">
      <c r="A206" t="s">
        <v>8</v>
      </c>
      <c r="M206" s="16"/>
    </row>
    <row r="207" spans="1:14" x14ac:dyDescent="0.35">
      <c r="A207" s="1" t="s">
        <v>128</v>
      </c>
      <c r="B207" s="6">
        <v>0</v>
      </c>
      <c r="C207" s="6">
        <v>0</v>
      </c>
      <c r="D207" s="6">
        <v>0</v>
      </c>
      <c r="F207" s="6">
        <v>0</v>
      </c>
      <c r="G207" s="6">
        <f>B207+E207</f>
        <v>0</v>
      </c>
      <c r="H207" s="6">
        <v>0</v>
      </c>
      <c r="I207" s="6">
        <v>0</v>
      </c>
      <c r="K207" s="15">
        <v>0</v>
      </c>
      <c r="M207" s="16"/>
    </row>
    <row r="208" spans="1:14" x14ac:dyDescent="0.35">
      <c r="A208" s="1" t="s">
        <v>129</v>
      </c>
      <c r="B208" s="6" t="s">
        <v>8</v>
      </c>
      <c r="C208" s="6" t="s">
        <v>8</v>
      </c>
      <c r="D208" s="6" t="s">
        <v>8</v>
      </c>
      <c r="F208" s="6" t="s">
        <v>8</v>
      </c>
      <c r="H208" s="6" t="s">
        <v>8</v>
      </c>
      <c r="I208" s="6" t="s">
        <v>8</v>
      </c>
      <c r="M208" s="16"/>
    </row>
    <row r="209" spans="1:14" x14ac:dyDescent="0.35">
      <c r="A209" t="s">
        <v>8</v>
      </c>
      <c r="M209" s="16"/>
    </row>
    <row r="210" spans="1:14" x14ac:dyDescent="0.35">
      <c r="A210" s="1" t="s">
        <v>130</v>
      </c>
      <c r="B210" s="6">
        <v>1000</v>
      </c>
      <c r="C210" s="6">
        <v>0</v>
      </c>
      <c r="D210" s="6">
        <v>0</v>
      </c>
      <c r="F210" s="6">
        <v>1000</v>
      </c>
      <c r="G210" s="6">
        <f>B210+E210</f>
        <v>1000</v>
      </c>
      <c r="H210" s="6">
        <v>0</v>
      </c>
      <c r="I210" s="6">
        <v>1000</v>
      </c>
      <c r="K210" s="15">
        <v>1000</v>
      </c>
      <c r="M210" s="16">
        <v>1000</v>
      </c>
    </row>
    <row r="211" spans="1:14" x14ac:dyDescent="0.35">
      <c r="A211" s="1" t="s">
        <v>131</v>
      </c>
      <c r="B211" s="6" t="s">
        <v>8</v>
      </c>
      <c r="C211" s="6" t="s">
        <v>8</v>
      </c>
      <c r="D211" s="6" t="s">
        <v>8</v>
      </c>
      <c r="F211" s="6" t="s">
        <v>8</v>
      </c>
      <c r="H211" s="6" t="s">
        <v>8</v>
      </c>
      <c r="I211" s="6" t="s">
        <v>8</v>
      </c>
      <c r="M211" s="16"/>
    </row>
    <row r="212" spans="1:14" x14ac:dyDescent="0.35">
      <c r="A212" t="s">
        <v>8</v>
      </c>
      <c r="M212" s="16"/>
    </row>
    <row r="213" spans="1:14" x14ac:dyDescent="0.35">
      <c r="A213" s="1" t="s">
        <v>132</v>
      </c>
      <c r="B213" s="6">
        <v>5000</v>
      </c>
      <c r="C213" s="6">
        <v>0</v>
      </c>
      <c r="D213" s="6">
        <v>0</v>
      </c>
      <c r="F213" s="6">
        <v>5000</v>
      </c>
      <c r="G213" s="6">
        <f>B213+E213</f>
        <v>5000</v>
      </c>
      <c r="H213" s="6">
        <v>0</v>
      </c>
      <c r="I213" s="6">
        <v>5000</v>
      </c>
      <c r="K213" s="15">
        <v>5000</v>
      </c>
      <c r="M213" s="16">
        <v>5000</v>
      </c>
    </row>
    <row r="214" spans="1:14" x14ac:dyDescent="0.35">
      <c r="A214" s="1" t="s">
        <v>133</v>
      </c>
      <c r="B214" s="6" t="s">
        <v>8</v>
      </c>
      <c r="C214" s="6" t="s">
        <v>8</v>
      </c>
      <c r="D214" s="6" t="s">
        <v>8</v>
      </c>
      <c r="F214" s="6" t="s">
        <v>8</v>
      </c>
      <c r="H214" s="6" t="s">
        <v>8</v>
      </c>
      <c r="I214" s="6" t="s">
        <v>8</v>
      </c>
      <c r="M214" s="16"/>
    </row>
    <row r="215" spans="1:14" x14ac:dyDescent="0.35">
      <c r="A215" t="s">
        <v>8</v>
      </c>
      <c r="M215" s="16"/>
    </row>
    <row r="216" spans="1:14" x14ac:dyDescent="0.35">
      <c r="A216" s="1" t="s">
        <v>134</v>
      </c>
      <c r="B216" s="6">
        <v>5000</v>
      </c>
      <c r="C216" s="6">
        <v>0</v>
      </c>
      <c r="D216" s="6">
        <v>0</v>
      </c>
      <c r="F216" s="6">
        <v>5000</v>
      </c>
      <c r="G216" s="6">
        <f>B216+E216</f>
        <v>5000</v>
      </c>
      <c r="H216" s="6">
        <v>5000</v>
      </c>
      <c r="I216" s="6">
        <v>0</v>
      </c>
      <c r="K216" s="15">
        <v>5000</v>
      </c>
      <c r="M216" s="16">
        <v>5000</v>
      </c>
    </row>
    <row r="217" spans="1:14" x14ac:dyDescent="0.35">
      <c r="A217" s="1" t="s">
        <v>135</v>
      </c>
      <c r="B217" s="6" t="s">
        <v>8</v>
      </c>
      <c r="C217" s="6" t="s">
        <v>8</v>
      </c>
      <c r="D217" s="6" t="s">
        <v>8</v>
      </c>
      <c r="F217" s="6" t="s">
        <v>8</v>
      </c>
      <c r="H217" s="6" t="s">
        <v>8</v>
      </c>
      <c r="I217" s="6" t="s">
        <v>8</v>
      </c>
      <c r="M217" s="16"/>
    </row>
    <row r="218" spans="1:14" x14ac:dyDescent="0.35">
      <c r="A218" t="s">
        <v>8</v>
      </c>
      <c r="M218" s="16"/>
    </row>
    <row r="219" spans="1:14" x14ac:dyDescent="0.35">
      <c r="A219" s="1" t="s">
        <v>136</v>
      </c>
      <c r="B219" s="6">
        <v>0</v>
      </c>
      <c r="C219" s="6">
        <v>0</v>
      </c>
      <c r="D219" s="6">
        <v>0</v>
      </c>
      <c r="F219" s="6">
        <v>0</v>
      </c>
      <c r="G219" s="6">
        <f>B219+E219</f>
        <v>0</v>
      </c>
      <c r="H219" s="6">
        <v>0</v>
      </c>
      <c r="I219" s="6">
        <v>0</v>
      </c>
      <c r="K219" s="15">
        <v>0</v>
      </c>
      <c r="M219" s="16"/>
      <c r="N219" s="43" t="s">
        <v>615</v>
      </c>
    </row>
    <row r="220" spans="1:14" x14ac:dyDescent="0.35">
      <c r="A220" s="1" t="s">
        <v>137</v>
      </c>
      <c r="B220" s="6" t="s">
        <v>8</v>
      </c>
      <c r="C220" s="6" t="s">
        <v>8</v>
      </c>
      <c r="D220" s="6" t="s">
        <v>8</v>
      </c>
      <c r="F220" s="6" t="s">
        <v>8</v>
      </c>
      <c r="H220" s="6" t="s">
        <v>8</v>
      </c>
      <c r="I220" s="6" t="s">
        <v>8</v>
      </c>
      <c r="M220" s="16"/>
    </row>
    <row r="221" spans="1:14" x14ac:dyDescent="0.35">
      <c r="A221" t="s">
        <v>8</v>
      </c>
      <c r="M221" s="16"/>
    </row>
    <row r="222" spans="1:14" x14ac:dyDescent="0.35">
      <c r="A222" s="38" t="s">
        <v>138</v>
      </c>
      <c r="B222" s="39">
        <v>0</v>
      </c>
      <c r="C222" s="39">
        <v>0</v>
      </c>
      <c r="D222" s="39">
        <v>0</v>
      </c>
      <c r="E222" s="39"/>
      <c r="F222" s="39">
        <v>0</v>
      </c>
      <c r="G222" s="39">
        <f>B222+E222</f>
        <v>0</v>
      </c>
      <c r="H222" s="39">
        <v>0</v>
      </c>
      <c r="I222" s="39">
        <v>0</v>
      </c>
      <c r="J222" s="39"/>
      <c r="K222" s="40">
        <v>0</v>
      </c>
      <c r="L222" s="41"/>
      <c r="M222" s="42">
        <v>96796</v>
      </c>
    </row>
    <row r="223" spans="1:14" x14ac:dyDescent="0.35">
      <c r="A223" s="1" t="s">
        <v>139</v>
      </c>
      <c r="B223" s="6" t="s">
        <v>8</v>
      </c>
      <c r="C223" s="6" t="s">
        <v>8</v>
      </c>
      <c r="D223" s="6" t="s">
        <v>8</v>
      </c>
      <c r="F223" s="6" t="s">
        <v>8</v>
      </c>
      <c r="H223" s="6" t="s">
        <v>8</v>
      </c>
      <c r="I223" s="6" t="s">
        <v>8</v>
      </c>
      <c r="M223" s="16"/>
    </row>
    <row r="224" spans="1:14" x14ac:dyDescent="0.35">
      <c r="A224" t="s">
        <v>8</v>
      </c>
      <c r="M224" s="16"/>
    </row>
    <row r="225" spans="1:17" x14ac:dyDescent="0.35">
      <c r="A225" s="1" t="s">
        <v>140</v>
      </c>
      <c r="B225" s="6">
        <v>2500</v>
      </c>
      <c r="C225" s="6">
        <v>0</v>
      </c>
      <c r="D225" s="6">
        <v>0</v>
      </c>
      <c r="F225" s="6">
        <v>2500</v>
      </c>
      <c r="G225" s="6">
        <f>B225+E225</f>
        <v>2500</v>
      </c>
      <c r="H225" s="6">
        <v>2069.98</v>
      </c>
      <c r="I225" s="6">
        <v>430.02</v>
      </c>
      <c r="K225" s="15">
        <v>2500</v>
      </c>
      <c r="M225" s="16">
        <v>2500</v>
      </c>
    </row>
    <row r="226" spans="1:17" x14ac:dyDescent="0.35">
      <c r="A226" s="1" t="s">
        <v>141</v>
      </c>
      <c r="B226" s="6" t="s">
        <v>8</v>
      </c>
      <c r="C226" s="6" t="s">
        <v>8</v>
      </c>
      <c r="D226" s="6" t="s">
        <v>8</v>
      </c>
      <c r="F226" s="6" t="s">
        <v>8</v>
      </c>
      <c r="H226" s="6" t="s">
        <v>8</v>
      </c>
      <c r="I226" s="6" t="s">
        <v>8</v>
      </c>
      <c r="M226" s="16"/>
    </row>
    <row r="227" spans="1:17" x14ac:dyDescent="0.35">
      <c r="A227" t="s">
        <v>8</v>
      </c>
      <c r="M227" s="16"/>
    </row>
    <row r="228" spans="1:17" x14ac:dyDescent="0.35">
      <c r="A228" s="1" t="s">
        <v>142</v>
      </c>
      <c r="B228" s="6">
        <v>0</v>
      </c>
      <c r="C228" s="6">
        <v>0</v>
      </c>
      <c r="D228" s="6">
        <v>0</v>
      </c>
      <c r="F228" s="6">
        <v>0</v>
      </c>
      <c r="G228" s="6">
        <f>B228+E228</f>
        <v>0</v>
      </c>
      <c r="H228" s="6">
        <v>0</v>
      </c>
      <c r="I228" s="6">
        <v>0</v>
      </c>
      <c r="K228" s="15">
        <v>0</v>
      </c>
      <c r="M228" s="16"/>
      <c r="N228" s="43" t="s">
        <v>615</v>
      </c>
    </row>
    <row r="229" spans="1:17" x14ac:dyDescent="0.35">
      <c r="A229" s="1" t="s">
        <v>143</v>
      </c>
      <c r="B229" s="6" t="s">
        <v>8</v>
      </c>
      <c r="C229" s="6" t="s">
        <v>8</v>
      </c>
      <c r="D229" s="6" t="s">
        <v>8</v>
      </c>
      <c r="F229" s="6" t="s">
        <v>8</v>
      </c>
      <c r="H229" s="6" t="s">
        <v>8</v>
      </c>
      <c r="I229" s="6" t="s">
        <v>8</v>
      </c>
      <c r="M229" s="16"/>
    </row>
    <row r="230" spans="1:17" x14ac:dyDescent="0.35">
      <c r="A230" t="s">
        <v>8</v>
      </c>
      <c r="M230" s="16"/>
    </row>
    <row r="231" spans="1:17" x14ac:dyDescent="0.35">
      <c r="A231" s="1" t="s">
        <v>144</v>
      </c>
      <c r="B231" s="6">
        <v>0</v>
      </c>
      <c r="C231" s="6">
        <v>0</v>
      </c>
      <c r="D231" s="6">
        <v>0</v>
      </c>
      <c r="F231" s="6">
        <v>0</v>
      </c>
      <c r="G231" s="6">
        <f>B231+E231</f>
        <v>0</v>
      </c>
      <c r="H231" s="6">
        <v>0</v>
      </c>
      <c r="I231" s="6">
        <v>0</v>
      </c>
      <c r="K231" s="15">
        <v>0</v>
      </c>
      <c r="M231" s="16"/>
      <c r="N231" s="43" t="s">
        <v>615</v>
      </c>
    </row>
    <row r="232" spans="1:17" x14ac:dyDescent="0.35">
      <c r="A232" s="1" t="s">
        <v>145</v>
      </c>
      <c r="B232" s="6" t="s">
        <v>8</v>
      </c>
      <c r="C232" s="6" t="s">
        <v>8</v>
      </c>
      <c r="D232" s="6" t="s">
        <v>8</v>
      </c>
      <c r="F232" s="6" t="s">
        <v>8</v>
      </c>
      <c r="H232" s="6" t="s">
        <v>8</v>
      </c>
      <c r="I232" s="6" t="s">
        <v>8</v>
      </c>
      <c r="M232" s="16"/>
    </row>
    <row r="233" spans="1:17" x14ac:dyDescent="0.35">
      <c r="A233" t="s">
        <v>8</v>
      </c>
      <c r="M233" s="16"/>
    </row>
    <row r="234" spans="1:17" x14ac:dyDescent="0.35">
      <c r="A234" s="1" t="s">
        <v>146</v>
      </c>
      <c r="B234" s="6">
        <v>0</v>
      </c>
      <c r="C234" s="6">
        <v>0</v>
      </c>
      <c r="D234" s="6">
        <v>0</v>
      </c>
      <c r="F234" s="6">
        <v>0</v>
      </c>
      <c r="G234" s="6">
        <f>B234+E234</f>
        <v>0</v>
      </c>
      <c r="H234" s="6">
        <v>0</v>
      </c>
      <c r="I234" s="6">
        <v>0</v>
      </c>
      <c r="K234" s="15">
        <v>0</v>
      </c>
      <c r="M234" s="16"/>
      <c r="N234" s="43" t="s">
        <v>615</v>
      </c>
    </row>
    <row r="235" spans="1:17" x14ac:dyDescent="0.35">
      <c r="A235" s="1" t="s">
        <v>147</v>
      </c>
      <c r="B235" s="6" t="s">
        <v>8</v>
      </c>
      <c r="C235" s="6" t="s">
        <v>8</v>
      </c>
      <c r="D235" s="6" t="s">
        <v>8</v>
      </c>
      <c r="F235" s="6" t="s">
        <v>8</v>
      </c>
      <c r="H235" s="6" t="s">
        <v>8</v>
      </c>
      <c r="I235" s="6" t="s">
        <v>8</v>
      </c>
      <c r="M235" s="16"/>
    </row>
    <row r="236" spans="1:17" x14ac:dyDescent="0.35">
      <c r="A236" s="46" t="s">
        <v>8</v>
      </c>
      <c r="B236" s="47"/>
      <c r="C236" s="47"/>
      <c r="D236" s="47"/>
      <c r="E236" s="47"/>
      <c r="F236" s="47"/>
      <c r="G236" s="47"/>
      <c r="H236" s="47"/>
      <c r="I236" s="47"/>
      <c r="J236" s="47"/>
      <c r="K236" s="48"/>
      <c r="L236" s="46"/>
      <c r="M236" s="49"/>
      <c r="N236" s="46"/>
    </row>
    <row r="237" spans="1:17" x14ac:dyDescent="0.35">
      <c r="M237" s="16"/>
    </row>
    <row r="238" spans="1:17" x14ac:dyDescent="0.35">
      <c r="A238" s="1" t="s">
        <v>148</v>
      </c>
      <c r="B238" s="6">
        <v>26986</v>
      </c>
      <c r="C238" s="6">
        <v>0</v>
      </c>
      <c r="D238" s="6">
        <v>0</v>
      </c>
      <c r="F238" s="6">
        <v>26986</v>
      </c>
      <c r="G238" s="6">
        <f>B238+E238</f>
        <v>26986</v>
      </c>
      <c r="H238" s="6">
        <v>20308.18</v>
      </c>
      <c r="I238" s="6">
        <v>6677.82</v>
      </c>
      <c r="K238" s="16">
        <f>H238/21*26</f>
        <v>25143.460952380952</v>
      </c>
      <c r="M238" s="16">
        <v>30171.96</v>
      </c>
      <c r="Q238" s="9">
        <f>M238</f>
        <v>30171.96</v>
      </c>
    </row>
    <row r="239" spans="1:17" x14ac:dyDescent="0.35">
      <c r="A239" s="1" t="s">
        <v>149</v>
      </c>
      <c r="B239" s="6" t="s">
        <v>8</v>
      </c>
      <c r="C239" s="6" t="s">
        <v>8</v>
      </c>
      <c r="D239" s="6" t="s">
        <v>8</v>
      </c>
      <c r="F239" s="6" t="s">
        <v>8</v>
      </c>
      <c r="H239" s="6" t="s">
        <v>8</v>
      </c>
      <c r="I239" s="6" t="s">
        <v>8</v>
      </c>
      <c r="M239" s="16"/>
    </row>
    <row r="240" spans="1:17" x14ac:dyDescent="0.35">
      <c r="A240" t="s">
        <v>8</v>
      </c>
      <c r="M240" s="16"/>
    </row>
    <row r="241" spans="1:17" x14ac:dyDescent="0.35">
      <c r="A241" s="1" t="s">
        <v>12</v>
      </c>
      <c r="B241" s="6">
        <v>0</v>
      </c>
      <c r="C241" s="6">
        <v>300</v>
      </c>
      <c r="D241" s="6">
        <v>0</v>
      </c>
      <c r="E241" s="6">
        <v>300</v>
      </c>
      <c r="F241" s="6">
        <v>300</v>
      </c>
      <c r="G241" s="6">
        <f>B241+E241</f>
        <v>300</v>
      </c>
      <c r="H241" s="6">
        <v>221.04</v>
      </c>
      <c r="I241" s="6">
        <v>78.959999999999994</v>
      </c>
      <c r="K241" s="16">
        <f>H241/21*26</f>
        <v>273.6685714285714</v>
      </c>
      <c r="M241" s="16"/>
      <c r="Q241" s="9">
        <f>M241</f>
        <v>0</v>
      </c>
    </row>
    <row r="242" spans="1:17" x14ac:dyDescent="0.35">
      <c r="A242" s="1" t="s">
        <v>150</v>
      </c>
      <c r="B242" s="6" t="s">
        <v>8</v>
      </c>
      <c r="C242" s="6" t="s">
        <v>8</v>
      </c>
      <c r="D242" s="6" t="s">
        <v>8</v>
      </c>
      <c r="F242" s="6" t="s">
        <v>8</v>
      </c>
      <c r="H242" s="6" t="s">
        <v>8</v>
      </c>
      <c r="I242" s="6" t="s">
        <v>8</v>
      </c>
      <c r="M242" s="16" t="s">
        <v>8</v>
      </c>
    </row>
    <row r="243" spans="1:17" x14ac:dyDescent="0.35">
      <c r="A243" t="s">
        <v>8</v>
      </c>
      <c r="M243" s="16"/>
    </row>
    <row r="244" spans="1:17" x14ac:dyDescent="0.35">
      <c r="A244" s="1" t="s">
        <v>65</v>
      </c>
      <c r="B244" s="6">
        <v>2064</v>
      </c>
      <c r="C244" s="6">
        <v>0</v>
      </c>
      <c r="D244" s="6">
        <v>0</v>
      </c>
      <c r="F244" s="6">
        <v>2064</v>
      </c>
      <c r="G244" s="6">
        <f>B244+E244</f>
        <v>2064</v>
      </c>
      <c r="H244" s="6">
        <v>1341.03</v>
      </c>
      <c r="I244" s="6">
        <v>722.97</v>
      </c>
      <c r="K244" s="16">
        <f>H244/21*26</f>
        <v>1660.3228571428572</v>
      </c>
      <c r="M244" s="16">
        <v>2308.1549399999999</v>
      </c>
      <c r="Q244" s="9">
        <f>M244</f>
        <v>2308.1549399999999</v>
      </c>
    </row>
    <row r="245" spans="1:17" x14ac:dyDescent="0.35">
      <c r="A245" s="1" t="s">
        <v>151</v>
      </c>
      <c r="B245" s="6" t="s">
        <v>8</v>
      </c>
      <c r="C245" s="6" t="s">
        <v>8</v>
      </c>
      <c r="D245" s="6" t="s">
        <v>8</v>
      </c>
      <c r="F245" s="6" t="s">
        <v>8</v>
      </c>
      <c r="H245" s="6" t="s">
        <v>8</v>
      </c>
      <c r="I245" s="6" t="s">
        <v>8</v>
      </c>
      <c r="M245" s="16"/>
    </row>
    <row r="246" spans="1:17" x14ac:dyDescent="0.35">
      <c r="A246" t="s">
        <v>8</v>
      </c>
      <c r="M246" s="16"/>
    </row>
    <row r="247" spans="1:17" x14ac:dyDescent="0.35">
      <c r="A247" s="1" t="s">
        <v>16</v>
      </c>
      <c r="B247" s="6">
        <v>1013</v>
      </c>
      <c r="C247" s="6">
        <v>0</v>
      </c>
      <c r="D247" s="6">
        <v>0</v>
      </c>
      <c r="F247" s="6">
        <v>1013</v>
      </c>
      <c r="G247" s="6">
        <f>B247+E247</f>
        <v>1013</v>
      </c>
      <c r="H247" s="6">
        <v>771.92</v>
      </c>
      <c r="I247" s="6">
        <v>241.08</v>
      </c>
      <c r="K247" s="16">
        <f>H247/21*26</f>
        <v>955.71047619047613</v>
      </c>
      <c r="M247" s="16">
        <v>1481.4432359999998</v>
      </c>
      <c r="Q247" s="9">
        <f>M247</f>
        <v>1481.4432359999998</v>
      </c>
    </row>
    <row r="248" spans="1:17" x14ac:dyDescent="0.35">
      <c r="A248" s="1" t="s">
        <v>152</v>
      </c>
      <c r="B248" s="6" t="s">
        <v>8</v>
      </c>
      <c r="C248" s="6" t="s">
        <v>8</v>
      </c>
      <c r="D248" s="6" t="s">
        <v>8</v>
      </c>
      <c r="F248" s="6" t="s">
        <v>8</v>
      </c>
      <c r="H248" s="6" t="s">
        <v>8</v>
      </c>
      <c r="I248" s="6" t="s">
        <v>8</v>
      </c>
      <c r="M248" s="16"/>
    </row>
    <row r="249" spans="1:17" x14ac:dyDescent="0.35">
      <c r="A249" t="s">
        <v>8</v>
      </c>
      <c r="M249" s="16"/>
    </row>
    <row r="250" spans="1:17" x14ac:dyDescent="0.35">
      <c r="A250" s="1" t="s">
        <v>18</v>
      </c>
      <c r="B250" s="6">
        <v>0</v>
      </c>
      <c r="C250" s="6">
        <v>20</v>
      </c>
      <c r="D250" s="6">
        <v>0</v>
      </c>
      <c r="E250" s="6">
        <v>20</v>
      </c>
      <c r="F250" s="6">
        <v>20</v>
      </c>
      <c r="G250" s="6">
        <f>B250+E250</f>
        <v>20</v>
      </c>
      <c r="H250" s="6">
        <v>12.24</v>
      </c>
      <c r="I250" s="6">
        <v>7.76</v>
      </c>
      <c r="K250" s="16">
        <f>H250/21*26</f>
        <v>15.154285714285715</v>
      </c>
      <c r="M250" s="16">
        <v>20</v>
      </c>
      <c r="Q250" s="9">
        <f>M250</f>
        <v>20</v>
      </c>
    </row>
    <row r="251" spans="1:17" x14ac:dyDescent="0.35">
      <c r="A251" s="1" t="s">
        <v>153</v>
      </c>
      <c r="B251" s="6" t="s">
        <v>8</v>
      </c>
      <c r="C251" s="6" t="s">
        <v>8</v>
      </c>
      <c r="D251" s="6" t="s">
        <v>8</v>
      </c>
      <c r="F251" s="6" t="s">
        <v>8</v>
      </c>
      <c r="H251" s="6" t="s">
        <v>8</v>
      </c>
      <c r="I251" s="6" t="s">
        <v>8</v>
      </c>
      <c r="M251" s="16"/>
    </row>
    <row r="252" spans="1:17" x14ac:dyDescent="0.35">
      <c r="A252" t="s">
        <v>8</v>
      </c>
      <c r="M252" s="16"/>
    </row>
    <row r="253" spans="1:17" x14ac:dyDescent="0.35">
      <c r="A253" s="1" t="s">
        <v>20</v>
      </c>
      <c r="B253" s="6">
        <v>50</v>
      </c>
      <c r="C253" s="6">
        <v>0</v>
      </c>
      <c r="D253" s="6">
        <v>0</v>
      </c>
      <c r="F253" s="6">
        <v>50</v>
      </c>
      <c r="G253" s="6">
        <f>B253+E253</f>
        <v>50</v>
      </c>
      <c r="H253" s="6">
        <v>15.98</v>
      </c>
      <c r="I253" s="6">
        <v>34.020000000000003</v>
      </c>
      <c r="K253" s="15">
        <v>50</v>
      </c>
      <c r="M253" s="16"/>
      <c r="N253" s="43" t="s">
        <v>615</v>
      </c>
    </row>
    <row r="254" spans="1:17" x14ac:dyDescent="0.35">
      <c r="A254" s="1" t="s">
        <v>154</v>
      </c>
      <c r="B254" s="6" t="s">
        <v>8</v>
      </c>
      <c r="C254" s="6" t="s">
        <v>8</v>
      </c>
      <c r="D254" s="6" t="s">
        <v>8</v>
      </c>
      <c r="F254" s="6" t="s">
        <v>8</v>
      </c>
      <c r="H254" s="6" t="s">
        <v>8</v>
      </c>
      <c r="I254" s="6" t="s">
        <v>8</v>
      </c>
      <c r="M254" s="16"/>
    </row>
    <row r="255" spans="1:17" x14ac:dyDescent="0.35">
      <c r="A255" s="1"/>
      <c r="M255" s="16"/>
    </row>
    <row r="256" spans="1:17" x14ac:dyDescent="0.35">
      <c r="A256" s="1" t="s">
        <v>22</v>
      </c>
      <c r="B256" s="6">
        <v>0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K256" s="15">
        <v>0</v>
      </c>
      <c r="M256" s="16">
        <v>150</v>
      </c>
    </row>
    <row r="257" spans="1:17" x14ac:dyDescent="0.35">
      <c r="A257" s="1" t="s">
        <v>956</v>
      </c>
      <c r="M257" s="16"/>
    </row>
    <row r="258" spans="1:17" x14ac:dyDescent="0.35">
      <c r="A258" t="s">
        <v>8</v>
      </c>
      <c r="M258" s="16"/>
    </row>
    <row r="259" spans="1:17" x14ac:dyDescent="0.35">
      <c r="A259" s="1" t="s">
        <v>24</v>
      </c>
      <c r="B259" s="6">
        <v>200</v>
      </c>
      <c r="C259" s="6">
        <v>0</v>
      </c>
      <c r="D259" s="6">
        <v>0</v>
      </c>
      <c r="E259" s="6">
        <v>-200</v>
      </c>
      <c r="F259" s="6">
        <v>200</v>
      </c>
      <c r="G259" s="6">
        <f>B259+E259</f>
        <v>0</v>
      </c>
      <c r="H259" s="6">
        <v>0</v>
      </c>
      <c r="I259" s="6">
        <v>200</v>
      </c>
      <c r="K259" s="15">
        <v>200</v>
      </c>
      <c r="M259" s="16">
        <v>200</v>
      </c>
    </row>
    <row r="260" spans="1:17" x14ac:dyDescent="0.35">
      <c r="A260" s="1" t="s">
        <v>155</v>
      </c>
      <c r="B260" s="6" t="s">
        <v>8</v>
      </c>
      <c r="C260" s="6" t="s">
        <v>8</v>
      </c>
      <c r="D260" s="6" t="s">
        <v>8</v>
      </c>
      <c r="F260" s="6" t="s">
        <v>8</v>
      </c>
      <c r="H260" s="6" t="s">
        <v>8</v>
      </c>
      <c r="I260" s="6" t="s">
        <v>8</v>
      </c>
      <c r="M260" s="16"/>
    </row>
    <row r="261" spans="1:17" x14ac:dyDescent="0.35">
      <c r="A261" t="s">
        <v>8</v>
      </c>
      <c r="M261" s="16"/>
    </row>
    <row r="262" spans="1:17" x14ac:dyDescent="0.35">
      <c r="A262" s="1" t="s">
        <v>28</v>
      </c>
      <c r="K262" s="15">
        <v>0</v>
      </c>
      <c r="M262" s="16">
        <v>70</v>
      </c>
      <c r="N262" s="34" t="s">
        <v>604</v>
      </c>
    </row>
    <row r="263" spans="1:17" x14ac:dyDescent="0.35">
      <c r="A263" s="1" t="s">
        <v>605</v>
      </c>
      <c r="M263" s="16"/>
    </row>
    <row r="264" spans="1:17" x14ac:dyDescent="0.35">
      <c r="M264" s="16"/>
    </row>
    <row r="265" spans="1:17" x14ac:dyDescent="0.35">
      <c r="A265" s="1" t="s">
        <v>156</v>
      </c>
      <c r="B265" s="6">
        <v>0</v>
      </c>
      <c r="C265" s="6">
        <v>0</v>
      </c>
      <c r="D265" s="6">
        <v>0</v>
      </c>
      <c r="F265" s="6">
        <v>0</v>
      </c>
      <c r="G265" s="6">
        <f>B265+E265</f>
        <v>0</v>
      </c>
      <c r="H265" s="6">
        <v>0</v>
      </c>
      <c r="I265" s="6">
        <v>0</v>
      </c>
      <c r="K265" s="15">
        <v>0</v>
      </c>
      <c r="M265" s="16">
        <v>692.5</v>
      </c>
      <c r="N265" s="34" t="s">
        <v>606</v>
      </c>
    </row>
    <row r="266" spans="1:17" x14ac:dyDescent="0.35">
      <c r="A266" s="1" t="s">
        <v>157</v>
      </c>
      <c r="B266" s="6" t="s">
        <v>8</v>
      </c>
      <c r="C266" s="6" t="s">
        <v>8</v>
      </c>
      <c r="D266" s="6" t="s">
        <v>8</v>
      </c>
      <c r="F266" s="6" t="s">
        <v>8</v>
      </c>
      <c r="H266" s="6" t="s">
        <v>8</v>
      </c>
      <c r="I266" s="6" t="s">
        <v>8</v>
      </c>
      <c r="M266" s="16"/>
    </row>
    <row r="267" spans="1:17" x14ac:dyDescent="0.35">
      <c r="A267" t="s">
        <v>8</v>
      </c>
      <c r="M267" s="16"/>
    </row>
    <row r="268" spans="1:17" x14ac:dyDescent="0.35">
      <c r="A268" s="1" t="s">
        <v>30</v>
      </c>
      <c r="B268" s="6">
        <v>10000</v>
      </c>
      <c r="C268" s="6">
        <v>3000</v>
      </c>
      <c r="D268" s="6">
        <v>0</v>
      </c>
      <c r="E268" s="6">
        <v>-7000</v>
      </c>
      <c r="F268" s="6">
        <v>13000</v>
      </c>
      <c r="G268" s="6">
        <f>B268+E268</f>
        <v>3000</v>
      </c>
      <c r="H268" s="6">
        <v>2640</v>
      </c>
      <c r="I268" s="6">
        <v>10360</v>
      </c>
      <c r="K268" s="15">
        <v>3000</v>
      </c>
      <c r="M268" s="16">
        <v>3000</v>
      </c>
    </row>
    <row r="269" spans="1:17" x14ac:dyDescent="0.35">
      <c r="A269" s="1" t="s">
        <v>158</v>
      </c>
      <c r="B269" s="6" t="s">
        <v>8</v>
      </c>
      <c r="C269" s="6" t="s">
        <v>8</v>
      </c>
      <c r="D269" s="6" t="s">
        <v>8</v>
      </c>
      <c r="F269" s="6" t="s">
        <v>8</v>
      </c>
      <c r="H269" s="6" t="s">
        <v>8</v>
      </c>
      <c r="I269" s="6" t="s">
        <v>8</v>
      </c>
      <c r="M269" s="16"/>
    </row>
    <row r="270" spans="1:17" x14ac:dyDescent="0.35">
      <c r="A270" t="s">
        <v>8</v>
      </c>
      <c r="M270" s="16"/>
    </row>
    <row r="271" spans="1:17" x14ac:dyDescent="0.35">
      <c r="A271" s="1" t="s">
        <v>40</v>
      </c>
      <c r="B271" s="6">
        <v>50</v>
      </c>
      <c r="C271" s="6">
        <v>80</v>
      </c>
      <c r="D271" s="6">
        <v>0</v>
      </c>
      <c r="E271" s="6">
        <v>30</v>
      </c>
      <c r="F271" s="6">
        <v>130</v>
      </c>
      <c r="G271" s="6">
        <f>B271+E271</f>
        <v>80</v>
      </c>
      <c r="H271" s="6">
        <v>58.24</v>
      </c>
      <c r="I271" s="6">
        <v>71.760000000000005</v>
      </c>
      <c r="K271" s="16">
        <f>H271/21*26</f>
        <v>72.106666666666669</v>
      </c>
      <c r="M271" s="16">
        <v>75.429900000000004</v>
      </c>
      <c r="Q271" s="9">
        <f>M271</f>
        <v>75.429900000000004</v>
      </c>
    </row>
    <row r="272" spans="1:17" x14ac:dyDescent="0.35">
      <c r="A272" s="1" t="s">
        <v>159</v>
      </c>
      <c r="B272" s="6" t="s">
        <v>8</v>
      </c>
      <c r="C272" s="6" t="s">
        <v>8</v>
      </c>
      <c r="D272" s="6" t="s">
        <v>8</v>
      </c>
      <c r="F272" s="6" t="s">
        <v>8</v>
      </c>
      <c r="H272" s="6" t="s">
        <v>8</v>
      </c>
      <c r="I272" s="6" t="s">
        <v>8</v>
      </c>
      <c r="M272" s="16"/>
    </row>
    <row r="273" spans="1:20" x14ac:dyDescent="0.35">
      <c r="A273" t="s">
        <v>8</v>
      </c>
      <c r="M273" s="16"/>
    </row>
    <row r="274" spans="1:20" x14ac:dyDescent="0.35">
      <c r="A274" s="1" t="s">
        <v>160</v>
      </c>
      <c r="B274" s="6">
        <v>7500</v>
      </c>
      <c r="C274" s="6">
        <v>10000</v>
      </c>
      <c r="D274" s="6">
        <v>0</v>
      </c>
      <c r="E274" s="6">
        <v>2500</v>
      </c>
      <c r="F274" s="6">
        <v>17500</v>
      </c>
      <c r="G274" s="6">
        <f>B274+E274</f>
        <v>10000</v>
      </c>
      <c r="H274" s="6">
        <v>8035.38</v>
      </c>
      <c r="I274" s="6">
        <v>9464.6200000000008</v>
      </c>
      <c r="K274" s="15">
        <v>10000</v>
      </c>
      <c r="M274" s="16">
        <v>11000</v>
      </c>
    </row>
    <row r="275" spans="1:20" x14ac:dyDescent="0.35">
      <c r="A275" s="1" t="s">
        <v>161</v>
      </c>
      <c r="B275" s="6" t="s">
        <v>8</v>
      </c>
      <c r="C275" s="6" t="s">
        <v>8</v>
      </c>
      <c r="D275" s="6" t="s">
        <v>8</v>
      </c>
      <c r="F275" s="6" t="s">
        <v>8</v>
      </c>
      <c r="H275" s="6" t="s">
        <v>8</v>
      </c>
      <c r="I275" s="6" t="s">
        <v>8</v>
      </c>
      <c r="M275" s="16"/>
    </row>
    <row r="276" spans="1:20" x14ac:dyDescent="0.35">
      <c r="A276" t="s">
        <v>8</v>
      </c>
      <c r="M276" s="16"/>
    </row>
    <row r="277" spans="1:20" x14ac:dyDescent="0.35">
      <c r="A277" s="1" t="s">
        <v>162</v>
      </c>
      <c r="B277" s="6">
        <v>200</v>
      </c>
      <c r="C277" s="6">
        <v>0</v>
      </c>
      <c r="D277" s="6">
        <v>0</v>
      </c>
      <c r="F277" s="6">
        <v>200</v>
      </c>
      <c r="G277" s="6">
        <f>B277+E277</f>
        <v>200</v>
      </c>
      <c r="H277" s="6">
        <v>-43.91</v>
      </c>
      <c r="I277" s="6">
        <v>243.91</v>
      </c>
      <c r="K277" s="15">
        <v>200</v>
      </c>
      <c r="M277" s="16">
        <v>200</v>
      </c>
    </row>
    <row r="278" spans="1:20" x14ac:dyDescent="0.35">
      <c r="A278" s="1" t="s">
        <v>163</v>
      </c>
      <c r="B278" s="6" t="s">
        <v>8</v>
      </c>
      <c r="C278" s="6" t="s">
        <v>8</v>
      </c>
      <c r="D278" s="6" t="s">
        <v>8</v>
      </c>
      <c r="F278" s="6" t="s">
        <v>8</v>
      </c>
      <c r="H278" s="6" t="s">
        <v>8</v>
      </c>
      <c r="I278" s="6" t="s">
        <v>8</v>
      </c>
      <c r="M278" s="16"/>
    </row>
    <row r="279" spans="1:20" x14ac:dyDescent="0.35">
      <c r="A279" t="s">
        <v>8</v>
      </c>
      <c r="M279" s="16"/>
    </row>
    <row r="280" spans="1:20" x14ac:dyDescent="0.35">
      <c r="A280" s="1" t="s">
        <v>52</v>
      </c>
      <c r="B280" s="6">
        <v>600</v>
      </c>
      <c r="C280" s="6">
        <v>300</v>
      </c>
      <c r="D280" s="6">
        <v>0</v>
      </c>
      <c r="E280" s="6">
        <v>-300</v>
      </c>
      <c r="F280" s="6">
        <v>900</v>
      </c>
      <c r="G280" s="6">
        <f>B280+E280</f>
        <v>300</v>
      </c>
      <c r="H280" s="6">
        <v>300</v>
      </c>
      <c r="I280" s="6">
        <v>600</v>
      </c>
      <c r="K280" s="15">
        <v>300</v>
      </c>
      <c r="M280" s="16">
        <v>1300</v>
      </c>
      <c r="N280" s="34" t="s">
        <v>957</v>
      </c>
    </row>
    <row r="281" spans="1:20" x14ac:dyDescent="0.35">
      <c r="A281" s="1" t="s">
        <v>164</v>
      </c>
      <c r="B281" s="6" t="s">
        <v>8</v>
      </c>
      <c r="C281" s="6" t="s">
        <v>8</v>
      </c>
      <c r="D281" s="6" t="s">
        <v>8</v>
      </c>
      <c r="F281" s="6" t="s">
        <v>8</v>
      </c>
      <c r="H281" s="6" t="s">
        <v>8</v>
      </c>
      <c r="I281" s="6" t="s">
        <v>8</v>
      </c>
      <c r="M281" s="16"/>
    </row>
    <row r="282" spans="1:20" x14ac:dyDescent="0.35">
      <c r="A282" t="s">
        <v>8</v>
      </c>
      <c r="M282" s="16"/>
    </row>
    <row r="283" spans="1:20" x14ac:dyDescent="0.35">
      <c r="A283" s="1" t="s">
        <v>165</v>
      </c>
      <c r="B283" s="6">
        <v>1600</v>
      </c>
      <c r="C283" s="6">
        <v>800</v>
      </c>
      <c r="D283" s="6">
        <v>0</v>
      </c>
      <c r="E283" s="6">
        <v>-800</v>
      </c>
      <c r="F283" s="6">
        <v>2400</v>
      </c>
      <c r="G283" s="6">
        <f>B283+E283</f>
        <v>800</v>
      </c>
      <c r="H283" s="6">
        <v>396</v>
      </c>
      <c r="I283" s="6">
        <v>2004</v>
      </c>
      <c r="K283" s="15">
        <v>800</v>
      </c>
      <c r="M283" s="16">
        <v>1600</v>
      </c>
    </row>
    <row r="284" spans="1:20" x14ac:dyDescent="0.35">
      <c r="A284" s="1" t="s">
        <v>166</v>
      </c>
      <c r="B284" s="6" t="s">
        <v>8</v>
      </c>
      <c r="C284" s="6" t="s">
        <v>8</v>
      </c>
      <c r="D284" s="6" t="s">
        <v>8</v>
      </c>
      <c r="F284" s="6" t="s">
        <v>8</v>
      </c>
      <c r="H284" s="6" t="s">
        <v>8</v>
      </c>
      <c r="I284" s="6" t="s">
        <v>8</v>
      </c>
      <c r="M284" s="16"/>
    </row>
    <row r="285" spans="1:20" x14ac:dyDescent="0.35">
      <c r="A285" t="s">
        <v>8</v>
      </c>
      <c r="M285" s="16"/>
    </row>
    <row r="286" spans="1:20" x14ac:dyDescent="0.35">
      <c r="A286" s="1" t="s">
        <v>167</v>
      </c>
      <c r="B286" s="6">
        <v>40000</v>
      </c>
      <c r="C286" s="6">
        <v>20000</v>
      </c>
      <c r="D286" s="6">
        <v>0</v>
      </c>
      <c r="E286" s="6">
        <v>-20000</v>
      </c>
      <c r="F286" s="6">
        <v>60000</v>
      </c>
      <c r="G286" s="6">
        <f>B286+E286</f>
        <v>20000</v>
      </c>
      <c r="H286" s="6">
        <v>11332.85</v>
      </c>
      <c r="I286" s="6">
        <v>48667.15</v>
      </c>
      <c r="K286" s="15">
        <v>20000</v>
      </c>
      <c r="M286" s="16">
        <v>20000</v>
      </c>
    </row>
    <row r="287" spans="1:20" x14ac:dyDescent="0.35">
      <c r="A287" s="1" t="s">
        <v>168</v>
      </c>
      <c r="B287" s="6" t="s">
        <v>8</v>
      </c>
      <c r="C287" s="6" t="s">
        <v>8</v>
      </c>
      <c r="D287" s="6" t="s">
        <v>8</v>
      </c>
      <c r="F287" s="6" t="s">
        <v>8</v>
      </c>
      <c r="H287" s="6" t="s">
        <v>8</v>
      </c>
      <c r="I287" s="6" t="s">
        <v>8</v>
      </c>
      <c r="M287" s="16"/>
    </row>
    <row r="288" spans="1:20" x14ac:dyDescent="0.35">
      <c r="A288" s="51" t="s">
        <v>8</v>
      </c>
      <c r="B288" s="52"/>
      <c r="C288" s="52"/>
      <c r="D288" s="52"/>
      <c r="E288" s="52"/>
      <c r="F288" s="52"/>
      <c r="G288" s="52"/>
      <c r="H288" s="52"/>
      <c r="I288" s="52"/>
      <c r="J288" s="52"/>
      <c r="K288" s="53"/>
      <c r="L288" s="51"/>
      <c r="M288" s="54"/>
      <c r="N288" s="51"/>
      <c r="O288" s="51"/>
      <c r="P288" s="51"/>
      <c r="Q288" s="51"/>
      <c r="R288" s="51"/>
      <c r="S288" s="51"/>
      <c r="T288" s="51"/>
    </row>
    <row r="289" spans="1:17" x14ac:dyDescent="0.35">
      <c r="A289" s="1" t="s">
        <v>169</v>
      </c>
      <c r="B289" s="6">
        <v>959480</v>
      </c>
      <c r="C289" s="6">
        <v>0</v>
      </c>
      <c r="D289" s="6">
        <v>0</v>
      </c>
      <c r="F289" s="6">
        <v>959480</v>
      </c>
      <c r="G289" s="6">
        <f>B289+E289</f>
        <v>959480</v>
      </c>
      <c r="H289" s="6">
        <v>632298.29</v>
      </c>
      <c r="I289" s="6">
        <v>327181.71000000002</v>
      </c>
      <c r="K289" s="16">
        <f>H289/21*26</f>
        <v>782845.501904762</v>
      </c>
      <c r="M289" s="16">
        <f>1026506.062-M295-M298</f>
        <v>996106.06200000003</v>
      </c>
      <c r="N289" s="34" t="s">
        <v>958</v>
      </c>
      <c r="Q289" s="9">
        <f>M289</f>
        <v>996106.06200000003</v>
      </c>
    </row>
    <row r="290" spans="1:17" x14ac:dyDescent="0.35">
      <c r="A290" s="1" t="s">
        <v>170</v>
      </c>
      <c r="B290" s="6" t="s">
        <v>8</v>
      </c>
      <c r="C290" s="6" t="s">
        <v>8</v>
      </c>
      <c r="D290" s="6" t="s">
        <v>8</v>
      </c>
      <c r="F290" s="6" t="s">
        <v>8</v>
      </c>
      <c r="H290" s="6" t="s">
        <v>8</v>
      </c>
      <c r="I290" s="6" t="s">
        <v>8</v>
      </c>
      <c r="M290" s="16"/>
    </row>
    <row r="291" spans="1:17" x14ac:dyDescent="0.35">
      <c r="A291" t="s">
        <v>8</v>
      </c>
      <c r="M291" s="16"/>
    </row>
    <row r="292" spans="1:17" x14ac:dyDescent="0.35">
      <c r="A292" s="1" t="s">
        <v>114</v>
      </c>
      <c r="B292" s="6">
        <v>20000</v>
      </c>
      <c r="C292" s="6">
        <v>0</v>
      </c>
      <c r="D292" s="6">
        <v>0</v>
      </c>
      <c r="F292" s="6">
        <v>20000</v>
      </c>
      <c r="G292" s="6">
        <f>B292+E292</f>
        <v>20000</v>
      </c>
      <c r="H292" s="6">
        <v>19250</v>
      </c>
      <c r="I292" s="6">
        <v>750</v>
      </c>
      <c r="K292" s="15">
        <v>20000</v>
      </c>
      <c r="M292" s="16">
        <v>22000</v>
      </c>
    </row>
    <row r="293" spans="1:17" x14ac:dyDescent="0.35">
      <c r="A293" s="1" t="s">
        <v>171</v>
      </c>
      <c r="B293" s="6" t="s">
        <v>8</v>
      </c>
      <c r="C293" s="6" t="s">
        <v>8</v>
      </c>
      <c r="D293" s="6" t="s">
        <v>8</v>
      </c>
      <c r="F293" s="6" t="s">
        <v>8</v>
      </c>
      <c r="H293" s="6" t="s">
        <v>8</v>
      </c>
      <c r="I293" s="6" t="s">
        <v>8</v>
      </c>
      <c r="M293" s="16"/>
    </row>
    <row r="294" spans="1:17" x14ac:dyDescent="0.35">
      <c r="A294" t="s">
        <v>8</v>
      </c>
      <c r="M294" s="16"/>
    </row>
    <row r="295" spans="1:17" x14ac:dyDescent="0.35">
      <c r="A295" s="1" t="s">
        <v>172</v>
      </c>
      <c r="B295" s="6">
        <v>11000</v>
      </c>
      <c r="C295" s="6">
        <v>0</v>
      </c>
      <c r="D295" s="6">
        <v>0</v>
      </c>
      <c r="F295" s="6">
        <v>11000</v>
      </c>
      <c r="G295" s="6">
        <f>B295+E295</f>
        <v>11000</v>
      </c>
      <c r="H295" s="6">
        <v>4825</v>
      </c>
      <c r="I295" s="6">
        <v>6175</v>
      </c>
      <c r="K295" s="16">
        <f>H295/21*26</f>
        <v>5973.8095238095239</v>
      </c>
      <c r="M295" s="16">
        <v>5200</v>
      </c>
      <c r="Q295" s="9">
        <f>M295</f>
        <v>5200</v>
      </c>
    </row>
    <row r="296" spans="1:17" x14ac:dyDescent="0.35">
      <c r="A296" s="1" t="s">
        <v>173</v>
      </c>
      <c r="B296" s="6" t="s">
        <v>8</v>
      </c>
      <c r="C296" s="6" t="s">
        <v>8</v>
      </c>
      <c r="D296" s="6" t="s">
        <v>8</v>
      </c>
      <c r="F296" s="6" t="s">
        <v>8</v>
      </c>
      <c r="H296" s="6" t="s">
        <v>8</v>
      </c>
      <c r="I296" s="6" t="s">
        <v>8</v>
      </c>
      <c r="M296" s="16"/>
    </row>
    <row r="297" spans="1:17" x14ac:dyDescent="0.35">
      <c r="A297" t="s">
        <v>8</v>
      </c>
      <c r="M297" s="16"/>
    </row>
    <row r="298" spans="1:17" x14ac:dyDescent="0.35">
      <c r="A298" s="1" t="s">
        <v>12</v>
      </c>
      <c r="B298" s="6">
        <v>25000</v>
      </c>
      <c r="C298" s="6">
        <v>0</v>
      </c>
      <c r="D298" s="6">
        <v>0</v>
      </c>
      <c r="F298" s="6">
        <v>25000</v>
      </c>
      <c r="G298" s="6">
        <f>B298+E298</f>
        <v>25000</v>
      </c>
      <c r="H298" s="6">
        <v>20394.060000000001</v>
      </c>
      <c r="I298" s="6">
        <v>4605.9399999999996</v>
      </c>
      <c r="K298" s="16">
        <f>H298/21*26</f>
        <v>25249.788571428573</v>
      </c>
      <c r="M298" s="16">
        <v>25200</v>
      </c>
      <c r="Q298" s="9">
        <f>M298</f>
        <v>25200</v>
      </c>
    </row>
    <row r="299" spans="1:17" x14ac:dyDescent="0.35">
      <c r="A299" s="1" t="s">
        <v>174</v>
      </c>
      <c r="B299" s="6" t="s">
        <v>8</v>
      </c>
      <c r="C299" s="6" t="s">
        <v>8</v>
      </c>
      <c r="D299" s="6" t="s">
        <v>8</v>
      </c>
      <c r="F299" s="6" t="s">
        <v>8</v>
      </c>
      <c r="H299" s="6" t="s">
        <v>8</v>
      </c>
      <c r="I299" s="6" t="s">
        <v>8</v>
      </c>
      <c r="M299" s="16"/>
    </row>
    <row r="300" spans="1:17" x14ac:dyDescent="0.35">
      <c r="A300" t="s">
        <v>8</v>
      </c>
      <c r="M300" s="16"/>
    </row>
    <row r="301" spans="1:17" x14ac:dyDescent="0.35">
      <c r="A301" s="1" t="s">
        <v>175</v>
      </c>
      <c r="B301" s="6">
        <v>0</v>
      </c>
      <c r="C301" s="6">
        <v>0</v>
      </c>
      <c r="D301" s="6">
        <v>0</v>
      </c>
      <c r="F301" s="6">
        <v>0</v>
      </c>
      <c r="G301" s="6">
        <f>B301+E301</f>
        <v>0</v>
      </c>
      <c r="H301" s="6">
        <v>0</v>
      </c>
      <c r="I301" s="6">
        <v>0</v>
      </c>
      <c r="K301" s="15">
        <v>0</v>
      </c>
      <c r="M301" s="16"/>
      <c r="N301" s="43" t="s">
        <v>615</v>
      </c>
    </row>
    <row r="302" spans="1:17" x14ac:dyDescent="0.35">
      <c r="A302" s="1" t="s">
        <v>176</v>
      </c>
      <c r="B302" s="6" t="s">
        <v>8</v>
      </c>
      <c r="C302" s="6" t="s">
        <v>8</v>
      </c>
      <c r="D302" s="6" t="s">
        <v>8</v>
      </c>
      <c r="F302" s="6" t="s">
        <v>8</v>
      </c>
      <c r="H302" s="6" t="s">
        <v>8</v>
      </c>
      <c r="I302" s="6" t="s">
        <v>8</v>
      </c>
      <c r="M302" s="16"/>
    </row>
    <row r="303" spans="1:17" x14ac:dyDescent="0.35">
      <c r="A303" t="s">
        <v>8</v>
      </c>
      <c r="M303" s="16"/>
    </row>
    <row r="304" spans="1:17" x14ac:dyDescent="0.35">
      <c r="A304" s="1" t="s">
        <v>65</v>
      </c>
      <c r="B304" s="6">
        <v>73400</v>
      </c>
      <c r="C304" s="6">
        <v>0</v>
      </c>
      <c r="D304" s="6">
        <v>0</v>
      </c>
      <c r="F304" s="6">
        <v>73400</v>
      </c>
      <c r="G304" s="6">
        <f>B304+E304</f>
        <v>73400</v>
      </c>
      <c r="H304" s="6">
        <v>49225.29</v>
      </c>
      <c r="I304" s="6">
        <v>24174.71</v>
      </c>
      <c r="K304" s="16">
        <f>H304/21*26</f>
        <v>60945.597142857143</v>
      </c>
      <c r="M304" s="16">
        <v>78527.713742999986</v>
      </c>
      <c r="Q304" s="9">
        <f>M304</f>
        <v>78527.713742999986</v>
      </c>
    </row>
    <row r="305" spans="1:17" x14ac:dyDescent="0.35">
      <c r="A305" s="1" t="s">
        <v>177</v>
      </c>
      <c r="B305" s="6" t="s">
        <v>8</v>
      </c>
      <c r="C305" s="6" t="s">
        <v>8</v>
      </c>
      <c r="D305" s="6" t="s">
        <v>8</v>
      </c>
      <c r="F305" s="6" t="s">
        <v>8</v>
      </c>
      <c r="H305" s="6" t="s">
        <v>8</v>
      </c>
      <c r="I305" s="6" t="s">
        <v>8</v>
      </c>
      <c r="M305" s="16"/>
    </row>
    <row r="306" spans="1:17" x14ac:dyDescent="0.35">
      <c r="A306" t="s">
        <v>8</v>
      </c>
      <c r="M306" s="16"/>
    </row>
    <row r="307" spans="1:17" x14ac:dyDescent="0.35">
      <c r="A307" s="1" t="s">
        <v>16</v>
      </c>
      <c r="B307" s="6">
        <v>48454</v>
      </c>
      <c r="C307" s="6">
        <v>0</v>
      </c>
      <c r="D307" s="6">
        <v>0</v>
      </c>
      <c r="F307" s="6">
        <v>48454</v>
      </c>
      <c r="G307" s="6">
        <f>B307+E307</f>
        <v>48454</v>
      </c>
      <c r="H307" s="6">
        <v>33637.81</v>
      </c>
      <c r="I307" s="6">
        <v>14816.19</v>
      </c>
      <c r="K307" s="16">
        <f>H307/21*26</f>
        <v>41646.812380952375</v>
      </c>
      <c r="M307" s="16">
        <v>50401.447644199987</v>
      </c>
      <c r="Q307" s="9">
        <f>M307</f>
        <v>50401.447644199987</v>
      </c>
    </row>
    <row r="308" spans="1:17" x14ac:dyDescent="0.35">
      <c r="A308" s="1" t="s">
        <v>178</v>
      </c>
      <c r="B308" s="6" t="s">
        <v>8</v>
      </c>
      <c r="C308" s="6" t="s">
        <v>8</v>
      </c>
      <c r="D308" s="6" t="s">
        <v>8</v>
      </c>
      <c r="F308" s="6" t="s">
        <v>8</v>
      </c>
      <c r="H308" s="6" t="s">
        <v>8</v>
      </c>
      <c r="I308" s="6" t="s">
        <v>8</v>
      </c>
      <c r="M308" s="16"/>
    </row>
    <row r="309" spans="1:17" x14ac:dyDescent="0.35">
      <c r="A309" t="s">
        <v>8</v>
      </c>
      <c r="M309" s="16"/>
    </row>
    <row r="310" spans="1:17" x14ac:dyDescent="0.35">
      <c r="A310" s="1" t="s">
        <v>18</v>
      </c>
      <c r="B310" s="6">
        <v>137325</v>
      </c>
      <c r="C310" s="6">
        <v>0</v>
      </c>
      <c r="D310" s="6">
        <v>0</v>
      </c>
      <c r="F310" s="6">
        <v>137325</v>
      </c>
      <c r="G310" s="6">
        <f>B310+E310</f>
        <v>137325</v>
      </c>
      <c r="H310" s="6">
        <v>78618.080000000002</v>
      </c>
      <c r="I310" s="6">
        <v>58706.92</v>
      </c>
      <c r="K310" s="16">
        <f>H310/21*26</f>
        <v>97336.670476190484</v>
      </c>
      <c r="M310" s="16">
        <v>135843.28</v>
      </c>
      <c r="Q310" s="9">
        <f>M310</f>
        <v>135843.28</v>
      </c>
    </row>
    <row r="311" spans="1:17" x14ac:dyDescent="0.35">
      <c r="A311" s="1" t="s">
        <v>179</v>
      </c>
      <c r="B311" s="6" t="s">
        <v>8</v>
      </c>
      <c r="C311" s="6" t="s">
        <v>8</v>
      </c>
      <c r="D311" s="6" t="s">
        <v>8</v>
      </c>
      <c r="F311" s="6" t="s">
        <v>8</v>
      </c>
      <c r="H311" s="6" t="s">
        <v>8</v>
      </c>
      <c r="I311" s="6" t="s">
        <v>8</v>
      </c>
      <c r="M311" s="16"/>
    </row>
    <row r="312" spans="1:17" x14ac:dyDescent="0.35">
      <c r="A312" t="s">
        <v>8</v>
      </c>
      <c r="M312" s="16"/>
    </row>
    <row r="313" spans="1:17" x14ac:dyDescent="0.35">
      <c r="A313" s="1" t="s">
        <v>69</v>
      </c>
      <c r="B313" s="6">
        <v>0</v>
      </c>
      <c r="C313" s="6">
        <v>0</v>
      </c>
      <c r="D313" s="6">
        <v>0</v>
      </c>
      <c r="F313" s="6">
        <v>0</v>
      </c>
      <c r="G313" s="6" t="e">
        <f>B313+#REF!</f>
        <v>#REF!</v>
      </c>
      <c r="H313" s="6">
        <v>0</v>
      </c>
      <c r="I313" s="6">
        <v>0</v>
      </c>
      <c r="K313" s="15">
        <v>0</v>
      </c>
      <c r="M313" s="16"/>
    </row>
    <row r="314" spans="1:17" x14ac:dyDescent="0.35">
      <c r="A314" s="1" t="s">
        <v>180</v>
      </c>
      <c r="B314" s="6" t="s">
        <v>8</v>
      </c>
      <c r="C314" s="6" t="s">
        <v>8</v>
      </c>
      <c r="D314" s="6" t="s">
        <v>8</v>
      </c>
      <c r="F314" s="6" t="s">
        <v>8</v>
      </c>
      <c r="H314" s="6" t="s">
        <v>8</v>
      </c>
      <c r="I314" s="6" t="s">
        <v>8</v>
      </c>
      <c r="M314" s="16"/>
    </row>
    <row r="315" spans="1:17" x14ac:dyDescent="0.35">
      <c r="A315" t="s">
        <v>8</v>
      </c>
      <c r="M315" s="16"/>
    </row>
    <row r="316" spans="1:17" x14ac:dyDescent="0.35">
      <c r="A316" s="1" t="s">
        <v>181</v>
      </c>
      <c r="B316" s="6">
        <v>3000</v>
      </c>
      <c r="C316" s="6">
        <v>0</v>
      </c>
      <c r="D316" s="6">
        <v>0</v>
      </c>
      <c r="E316" s="6">
        <v>-3000</v>
      </c>
      <c r="F316" s="6">
        <v>3000</v>
      </c>
      <c r="G316" s="6">
        <f>B316+E316</f>
        <v>0</v>
      </c>
      <c r="H316" s="6">
        <v>0</v>
      </c>
      <c r="I316" s="6">
        <v>3000</v>
      </c>
      <c r="K316" s="15">
        <v>3000</v>
      </c>
      <c r="M316" s="16">
        <v>3000</v>
      </c>
    </row>
    <row r="317" spans="1:17" x14ac:dyDescent="0.35">
      <c r="A317" s="1" t="s">
        <v>182</v>
      </c>
      <c r="B317" s="6" t="s">
        <v>8</v>
      </c>
      <c r="C317" s="6" t="s">
        <v>8</v>
      </c>
      <c r="D317" s="6" t="s">
        <v>8</v>
      </c>
      <c r="F317" s="6" t="s">
        <v>8</v>
      </c>
      <c r="H317" s="6" t="s">
        <v>8</v>
      </c>
      <c r="I317" s="6" t="s">
        <v>8</v>
      </c>
      <c r="M317" s="16"/>
    </row>
    <row r="318" spans="1:17" x14ac:dyDescent="0.35">
      <c r="A318" t="s">
        <v>8</v>
      </c>
      <c r="M318" s="16"/>
    </row>
    <row r="319" spans="1:17" x14ac:dyDescent="0.35">
      <c r="A319" s="1" t="s">
        <v>20</v>
      </c>
      <c r="B319" s="6">
        <v>1500</v>
      </c>
      <c r="C319" s="6">
        <v>5462.84</v>
      </c>
      <c r="D319" s="6">
        <v>0</v>
      </c>
      <c r="E319" s="6">
        <f>5462.84-1500</f>
        <v>3962.84</v>
      </c>
      <c r="F319" s="6">
        <v>6962.84</v>
      </c>
      <c r="G319" s="6">
        <f>B319+E319</f>
        <v>5462.84</v>
      </c>
      <c r="H319" s="6">
        <v>2521.4699999999998</v>
      </c>
      <c r="I319" s="6">
        <v>4441.37</v>
      </c>
      <c r="K319" s="15">
        <v>5500</v>
      </c>
      <c r="M319" s="16">
        <v>5500</v>
      </c>
    </row>
    <row r="320" spans="1:17" x14ac:dyDescent="0.35">
      <c r="A320" s="1" t="s">
        <v>183</v>
      </c>
      <c r="B320" s="6" t="s">
        <v>8</v>
      </c>
      <c r="C320" s="6" t="s">
        <v>8</v>
      </c>
      <c r="D320" s="6" t="s">
        <v>8</v>
      </c>
      <c r="F320" s="6" t="s">
        <v>8</v>
      </c>
      <c r="H320" s="6" t="s">
        <v>8</v>
      </c>
      <c r="I320" s="6" t="s">
        <v>8</v>
      </c>
      <c r="M320" s="16"/>
    </row>
    <row r="321" spans="1:17" x14ac:dyDescent="0.35">
      <c r="A321" t="s">
        <v>8</v>
      </c>
      <c r="M321" s="16"/>
    </row>
    <row r="322" spans="1:17" x14ac:dyDescent="0.35">
      <c r="A322" s="1" t="s">
        <v>22</v>
      </c>
      <c r="B322" s="6">
        <v>1500</v>
      </c>
      <c r="C322" s="6">
        <v>0</v>
      </c>
      <c r="D322" s="6">
        <v>0</v>
      </c>
      <c r="F322" s="6">
        <v>1500</v>
      </c>
      <c r="G322" s="6">
        <f>B322+E322</f>
        <v>1500</v>
      </c>
      <c r="H322" s="6">
        <v>665.58</v>
      </c>
      <c r="I322" s="6">
        <v>834.42</v>
      </c>
      <c r="K322" s="15">
        <v>1500</v>
      </c>
      <c r="M322" s="16">
        <v>4000</v>
      </c>
    </row>
    <row r="323" spans="1:17" x14ac:dyDescent="0.35">
      <c r="A323" s="1" t="s">
        <v>184</v>
      </c>
      <c r="B323" s="6" t="s">
        <v>8</v>
      </c>
      <c r="C323" s="6" t="s">
        <v>8</v>
      </c>
      <c r="D323" s="6" t="s">
        <v>8</v>
      </c>
      <c r="F323" s="6" t="s">
        <v>8</v>
      </c>
      <c r="H323" s="6" t="s">
        <v>8</v>
      </c>
      <c r="I323" s="6" t="s">
        <v>8</v>
      </c>
      <c r="M323" s="16"/>
    </row>
    <row r="324" spans="1:17" x14ac:dyDescent="0.35">
      <c r="A324" t="s">
        <v>8</v>
      </c>
      <c r="M324" s="16"/>
    </row>
    <row r="325" spans="1:17" x14ac:dyDescent="0.35">
      <c r="A325" s="1" t="s">
        <v>185</v>
      </c>
      <c r="B325" s="6">
        <v>0</v>
      </c>
      <c r="C325" s="6">
        <v>213001.05</v>
      </c>
      <c r="D325" s="8">
        <v>250000</v>
      </c>
      <c r="E325" s="6">
        <v>250000</v>
      </c>
      <c r="F325" s="6">
        <v>463001.05</v>
      </c>
      <c r="G325" s="6">
        <f>B325+E325</f>
        <v>250000</v>
      </c>
      <c r="H325" s="6">
        <v>225231.16</v>
      </c>
      <c r="I325" s="6">
        <v>237769.89</v>
      </c>
      <c r="K325" s="15">
        <v>250000</v>
      </c>
      <c r="M325" s="16">
        <v>26000</v>
      </c>
      <c r="N325" s="34" t="s">
        <v>941</v>
      </c>
    </row>
    <row r="326" spans="1:17" x14ac:dyDescent="0.35">
      <c r="A326" s="1" t="s">
        <v>186</v>
      </c>
      <c r="B326" s="6" t="s">
        <v>8</v>
      </c>
      <c r="C326" s="6" t="s">
        <v>8</v>
      </c>
      <c r="D326" s="6" t="s">
        <v>8</v>
      </c>
      <c r="F326" s="6" t="s">
        <v>8</v>
      </c>
      <c r="H326" s="6" t="s">
        <v>8</v>
      </c>
      <c r="I326" s="6" t="s">
        <v>8</v>
      </c>
      <c r="M326" s="16"/>
    </row>
    <row r="327" spans="1:17" x14ac:dyDescent="0.35">
      <c r="A327" t="s">
        <v>8</v>
      </c>
      <c r="M327" s="16"/>
    </row>
    <row r="328" spans="1:17" x14ac:dyDescent="0.35">
      <c r="A328" s="1" t="s">
        <v>26</v>
      </c>
      <c r="B328" s="6">
        <v>13000</v>
      </c>
      <c r="C328" s="6">
        <v>14000</v>
      </c>
      <c r="D328" s="6">
        <v>0</v>
      </c>
      <c r="E328" s="6">
        <v>1000</v>
      </c>
      <c r="F328" s="6">
        <v>27000</v>
      </c>
      <c r="G328" s="6">
        <f>B328+E328</f>
        <v>14000</v>
      </c>
      <c r="H328" s="6">
        <v>15063.27</v>
      </c>
      <c r="I328" s="6">
        <v>11936.73</v>
      </c>
      <c r="K328" s="15">
        <v>14000</v>
      </c>
      <c r="M328" s="16">
        <v>15500</v>
      </c>
    </row>
    <row r="329" spans="1:17" x14ac:dyDescent="0.35">
      <c r="A329" s="1" t="s">
        <v>187</v>
      </c>
      <c r="B329" s="6" t="s">
        <v>8</v>
      </c>
      <c r="C329" s="6" t="s">
        <v>8</v>
      </c>
      <c r="D329" s="6" t="s">
        <v>8</v>
      </c>
      <c r="F329" s="6" t="s">
        <v>8</v>
      </c>
      <c r="H329" s="6" t="s">
        <v>8</v>
      </c>
      <c r="I329" s="6" t="s">
        <v>8</v>
      </c>
      <c r="M329" s="16"/>
    </row>
    <row r="330" spans="1:17" x14ac:dyDescent="0.35">
      <c r="A330" t="s">
        <v>8</v>
      </c>
      <c r="M330" s="16"/>
    </row>
    <row r="331" spans="1:17" x14ac:dyDescent="0.35">
      <c r="A331" s="1" t="s">
        <v>28</v>
      </c>
      <c r="B331" s="6">
        <v>13500</v>
      </c>
      <c r="C331" s="6">
        <v>3500</v>
      </c>
      <c r="D331" s="6">
        <v>0</v>
      </c>
      <c r="E331" s="6">
        <v>-10000</v>
      </c>
      <c r="F331" s="6">
        <v>17000</v>
      </c>
      <c r="G331" s="6">
        <f>B331+E331</f>
        <v>3500</v>
      </c>
      <c r="H331" s="6">
        <v>3361.87</v>
      </c>
      <c r="I331" s="6">
        <v>13638.13</v>
      </c>
      <c r="K331" s="15">
        <v>3500</v>
      </c>
      <c r="M331" s="16">
        <v>13500</v>
      </c>
    </row>
    <row r="332" spans="1:17" x14ac:dyDescent="0.35">
      <c r="A332" s="1" t="s">
        <v>188</v>
      </c>
      <c r="B332" s="6" t="s">
        <v>8</v>
      </c>
      <c r="C332" s="6" t="s">
        <v>8</v>
      </c>
      <c r="D332" s="6" t="s">
        <v>8</v>
      </c>
      <c r="F332" s="6" t="s">
        <v>8</v>
      </c>
      <c r="H332" s="6" t="s">
        <v>8</v>
      </c>
      <c r="I332" s="6" t="s">
        <v>8</v>
      </c>
      <c r="M332" s="16"/>
    </row>
    <row r="333" spans="1:17" x14ac:dyDescent="0.35">
      <c r="A333" t="s">
        <v>8</v>
      </c>
      <c r="M333" s="16"/>
    </row>
    <row r="334" spans="1:17" x14ac:dyDescent="0.35">
      <c r="A334" s="1" t="s">
        <v>30</v>
      </c>
      <c r="B334" s="6">
        <v>55000</v>
      </c>
      <c r="C334" s="6">
        <v>0</v>
      </c>
      <c r="D334" s="6">
        <v>0</v>
      </c>
      <c r="F334" s="6">
        <v>55000</v>
      </c>
      <c r="G334" s="6">
        <f>B334+E334</f>
        <v>55000</v>
      </c>
      <c r="H334" s="6">
        <v>42502.07</v>
      </c>
      <c r="I334" s="6">
        <v>12497.93</v>
      </c>
      <c r="K334" s="15">
        <v>55000</v>
      </c>
      <c r="M334" s="16">
        <v>55000</v>
      </c>
      <c r="N334" s="34" t="s">
        <v>940</v>
      </c>
      <c r="O334" s="34"/>
      <c r="P334" s="34"/>
      <c r="Q334" s="34"/>
    </row>
    <row r="335" spans="1:17" x14ac:dyDescent="0.35">
      <c r="A335" s="1" t="s">
        <v>189</v>
      </c>
      <c r="B335" s="6" t="s">
        <v>8</v>
      </c>
      <c r="C335" s="6" t="s">
        <v>8</v>
      </c>
      <c r="D335" s="6" t="s">
        <v>8</v>
      </c>
      <c r="F335" s="6" t="s">
        <v>8</v>
      </c>
      <c r="H335" s="6" t="s">
        <v>8</v>
      </c>
      <c r="I335" s="6" t="s">
        <v>8</v>
      </c>
      <c r="M335" s="16"/>
    </row>
    <row r="336" spans="1:17" x14ac:dyDescent="0.35">
      <c r="A336" t="s">
        <v>8</v>
      </c>
      <c r="M336" s="16"/>
    </row>
    <row r="337" spans="1:17" x14ac:dyDescent="0.35">
      <c r="A337" s="50" t="s">
        <v>951</v>
      </c>
      <c r="B337" s="6">
        <v>0</v>
      </c>
      <c r="C337" s="6">
        <v>0</v>
      </c>
      <c r="D337" s="6">
        <v>0</v>
      </c>
      <c r="F337" s="6">
        <v>0</v>
      </c>
      <c r="G337" s="6">
        <f>B337+E337</f>
        <v>0</v>
      </c>
      <c r="H337" s="6">
        <v>-1217.83</v>
      </c>
      <c r="I337" s="6">
        <v>1217.83</v>
      </c>
      <c r="K337" s="15">
        <v>0</v>
      </c>
      <c r="M337" s="16">
        <v>5200</v>
      </c>
    </row>
    <row r="338" spans="1:17" x14ac:dyDescent="0.35">
      <c r="A338" s="1" t="s">
        <v>190</v>
      </c>
      <c r="B338" s="6" t="s">
        <v>8</v>
      </c>
      <c r="C338" s="6" t="s">
        <v>8</v>
      </c>
      <c r="D338" s="6" t="s">
        <v>8</v>
      </c>
      <c r="F338" s="6" t="s">
        <v>8</v>
      </c>
      <c r="H338" s="6" t="s">
        <v>8</v>
      </c>
      <c r="I338" s="6" t="s">
        <v>8</v>
      </c>
      <c r="M338" s="16"/>
    </row>
    <row r="339" spans="1:17" x14ac:dyDescent="0.35">
      <c r="A339" t="s">
        <v>8</v>
      </c>
      <c r="M339" s="16"/>
    </row>
    <row r="340" spans="1:17" x14ac:dyDescent="0.35">
      <c r="A340" s="1" t="s">
        <v>88</v>
      </c>
      <c r="B340" s="6">
        <v>0</v>
      </c>
      <c r="C340" s="6">
        <v>500</v>
      </c>
      <c r="D340" s="6">
        <v>0</v>
      </c>
      <c r="E340" s="6">
        <v>500</v>
      </c>
      <c r="F340" s="6">
        <v>500</v>
      </c>
      <c r="G340" s="6">
        <f>B340+E340</f>
        <v>500</v>
      </c>
      <c r="H340" s="6">
        <v>354.47</v>
      </c>
      <c r="I340" s="6">
        <v>145.53</v>
      </c>
      <c r="K340" s="15">
        <v>500</v>
      </c>
      <c r="M340" s="16">
        <v>2000</v>
      </c>
      <c r="N340" s="34" t="s">
        <v>939</v>
      </c>
    </row>
    <row r="341" spans="1:17" x14ac:dyDescent="0.35">
      <c r="A341" s="1" t="s">
        <v>191</v>
      </c>
      <c r="B341" s="6" t="s">
        <v>8</v>
      </c>
      <c r="C341" s="6" t="s">
        <v>8</v>
      </c>
      <c r="D341" s="6" t="s">
        <v>8</v>
      </c>
      <c r="F341" s="6" t="s">
        <v>8</v>
      </c>
      <c r="H341" s="6" t="s">
        <v>8</v>
      </c>
      <c r="I341" s="6" t="s">
        <v>8</v>
      </c>
      <c r="M341" s="16"/>
    </row>
    <row r="342" spans="1:17" x14ac:dyDescent="0.35">
      <c r="A342" t="s">
        <v>8</v>
      </c>
      <c r="M342" s="16"/>
    </row>
    <row r="343" spans="1:17" x14ac:dyDescent="0.35">
      <c r="A343" s="1" t="s">
        <v>38</v>
      </c>
      <c r="B343" s="6">
        <v>20000</v>
      </c>
      <c r="C343" s="6">
        <v>69878.259999999995</v>
      </c>
      <c r="D343" s="6">
        <v>0</v>
      </c>
      <c r="E343" s="6">
        <f>69878.26-20000</f>
        <v>49878.259999999995</v>
      </c>
      <c r="F343" s="6">
        <v>89878.26</v>
      </c>
      <c r="G343" s="6">
        <f>B343+E343</f>
        <v>69878.259999999995</v>
      </c>
      <c r="H343" s="6">
        <v>34939.129999999997</v>
      </c>
      <c r="I343" s="6">
        <v>54939.13</v>
      </c>
      <c r="K343" s="15">
        <v>69878.259999999995</v>
      </c>
      <c r="M343" s="16">
        <v>50000</v>
      </c>
    </row>
    <row r="344" spans="1:17" x14ac:dyDescent="0.35">
      <c r="A344" s="1" t="s">
        <v>192</v>
      </c>
      <c r="B344" s="6" t="s">
        <v>8</v>
      </c>
      <c r="C344" s="6" t="s">
        <v>8</v>
      </c>
      <c r="D344" s="6" t="s">
        <v>8</v>
      </c>
      <c r="F344" s="6" t="s">
        <v>8</v>
      </c>
      <c r="H344" s="6" t="s">
        <v>8</v>
      </c>
      <c r="I344" s="6" t="s">
        <v>8</v>
      </c>
      <c r="M344" s="16"/>
    </row>
    <row r="345" spans="1:17" x14ac:dyDescent="0.35">
      <c r="A345" t="s">
        <v>8</v>
      </c>
      <c r="M345" s="16"/>
    </row>
    <row r="346" spans="1:17" x14ac:dyDescent="0.35">
      <c r="A346" s="1" t="s">
        <v>40</v>
      </c>
      <c r="B346" s="6">
        <v>30000</v>
      </c>
      <c r="C346" s="6">
        <v>0</v>
      </c>
      <c r="D346" s="6">
        <v>0</v>
      </c>
      <c r="F346" s="6">
        <v>36364</v>
      </c>
      <c r="G346" s="6">
        <f>B346+E346</f>
        <v>30000</v>
      </c>
      <c r="H346" s="6">
        <v>20924.2</v>
      </c>
      <c r="I346" s="6">
        <v>15439.8</v>
      </c>
      <c r="K346" s="16">
        <f>H346/21*26</f>
        <v>25906.152380952382</v>
      </c>
      <c r="M346" s="16">
        <v>38904.579749800003</v>
      </c>
      <c r="Q346" s="9">
        <f>M346</f>
        <v>38904.579749800003</v>
      </c>
    </row>
    <row r="347" spans="1:17" x14ac:dyDescent="0.35">
      <c r="A347" s="1" t="s">
        <v>193</v>
      </c>
      <c r="B347" s="6" t="s">
        <v>8</v>
      </c>
      <c r="C347" s="6" t="s">
        <v>8</v>
      </c>
      <c r="D347" s="6" t="s">
        <v>8</v>
      </c>
      <c r="F347" s="6" t="s">
        <v>8</v>
      </c>
      <c r="H347" s="6" t="s">
        <v>8</v>
      </c>
      <c r="I347" s="6" t="s">
        <v>8</v>
      </c>
      <c r="M347" s="16"/>
    </row>
    <row r="348" spans="1:17" x14ac:dyDescent="0.35">
      <c r="A348" t="s">
        <v>8</v>
      </c>
      <c r="M348" s="16"/>
    </row>
    <row r="349" spans="1:17" x14ac:dyDescent="0.35">
      <c r="A349" s="1" t="s">
        <v>194</v>
      </c>
      <c r="B349" s="6">
        <v>0</v>
      </c>
      <c r="C349" s="6">
        <v>0</v>
      </c>
      <c r="D349" s="6">
        <v>0</v>
      </c>
      <c r="F349" s="6">
        <v>0</v>
      </c>
      <c r="G349" s="6">
        <f>B349+E349</f>
        <v>0</v>
      </c>
      <c r="H349" s="6">
        <v>0</v>
      </c>
      <c r="I349" s="6">
        <v>0</v>
      </c>
      <c r="K349" s="15">
        <v>0</v>
      </c>
      <c r="M349" s="16"/>
    </row>
    <row r="350" spans="1:17" x14ac:dyDescent="0.35">
      <c r="A350" s="1" t="s">
        <v>195</v>
      </c>
      <c r="B350" s="6" t="s">
        <v>8</v>
      </c>
      <c r="C350" s="6" t="s">
        <v>8</v>
      </c>
      <c r="D350" s="6" t="s">
        <v>8</v>
      </c>
      <c r="F350" s="6" t="s">
        <v>8</v>
      </c>
      <c r="H350" s="6" t="s">
        <v>8</v>
      </c>
      <c r="I350" s="6" t="s">
        <v>8</v>
      </c>
      <c r="M350" s="16"/>
    </row>
    <row r="351" spans="1:17" x14ac:dyDescent="0.35">
      <c r="A351" t="s">
        <v>8</v>
      </c>
      <c r="M351" s="16"/>
    </row>
    <row r="352" spans="1:17" x14ac:dyDescent="0.35">
      <c r="A352" s="1" t="s">
        <v>42</v>
      </c>
      <c r="B352" s="6">
        <v>100</v>
      </c>
      <c r="C352" s="6">
        <v>0</v>
      </c>
      <c r="D352" s="6">
        <v>0</v>
      </c>
      <c r="E352" s="6">
        <v>-100</v>
      </c>
      <c r="F352" s="6">
        <v>100</v>
      </c>
      <c r="G352" s="6">
        <f>B352+E352</f>
        <v>0</v>
      </c>
      <c r="H352" s="6">
        <v>0</v>
      </c>
      <c r="I352" s="6">
        <v>100</v>
      </c>
      <c r="K352" s="15">
        <v>100</v>
      </c>
      <c r="M352" s="16">
        <v>100</v>
      </c>
      <c r="N352" s="34" t="s">
        <v>959</v>
      </c>
    </row>
    <row r="353" spans="1:13" x14ac:dyDescent="0.35">
      <c r="A353" s="1" t="s">
        <v>196</v>
      </c>
      <c r="B353" s="6" t="s">
        <v>8</v>
      </c>
      <c r="C353" s="6" t="s">
        <v>8</v>
      </c>
      <c r="D353" s="6" t="s">
        <v>8</v>
      </c>
      <c r="F353" s="6" t="s">
        <v>8</v>
      </c>
      <c r="H353" s="6" t="s">
        <v>8</v>
      </c>
      <c r="I353" s="6" t="s">
        <v>8</v>
      </c>
      <c r="M353" s="16"/>
    </row>
    <row r="354" spans="1:13" x14ac:dyDescent="0.35">
      <c r="A354" t="s">
        <v>8</v>
      </c>
      <c r="M354" s="16"/>
    </row>
    <row r="355" spans="1:13" x14ac:dyDescent="0.35">
      <c r="A355" s="1" t="s">
        <v>197</v>
      </c>
      <c r="B355" s="6">
        <v>500</v>
      </c>
      <c r="C355" s="6">
        <v>0</v>
      </c>
      <c r="D355" s="6">
        <v>0</v>
      </c>
      <c r="E355" s="6">
        <v>-500</v>
      </c>
      <c r="F355" s="6">
        <v>500</v>
      </c>
      <c r="G355" s="6">
        <f>B355+E355</f>
        <v>0</v>
      </c>
      <c r="H355" s="6">
        <v>0</v>
      </c>
      <c r="I355" s="6">
        <v>500</v>
      </c>
      <c r="K355" s="15">
        <v>500</v>
      </c>
      <c r="M355" s="16">
        <v>500</v>
      </c>
    </row>
    <row r="356" spans="1:13" x14ac:dyDescent="0.35">
      <c r="A356" s="1" t="s">
        <v>198</v>
      </c>
      <c r="B356" s="6" t="s">
        <v>8</v>
      </c>
      <c r="C356" s="6" t="s">
        <v>8</v>
      </c>
      <c r="D356" s="6" t="s">
        <v>8</v>
      </c>
      <c r="F356" s="6" t="s">
        <v>8</v>
      </c>
      <c r="H356" s="6" t="s">
        <v>8</v>
      </c>
      <c r="I356" s="6" t="s">
        <v>8</v>
      </c>
      <c r="M356" s="16"/>
    </row>
    <row r="357" spans="1:13" x14ac:dyDescent="0.35">
      <c r="A357" t="s">
        <v>8</v>
      </c>
      <c r="M357" s="16"/>
    </row>
    <row r="358" spans="1:13" x14ac:dyDescent="0.35">
      <c r="A358" s="1" t="s">
        <v>52</v>
      </c>
      <c r="B358" s="6">
        <v>9000</v>
      </c>
      <c r="C358" s="6">
        <v>3500</v>
      </c>
      <c r="D358" s="6">
        <v>0</v>
      </c>
      <c r="E358" s="6">
        <v>-9000</v>
      </c>
      <c r="F358" s="6">
        <v>12500</v>
      </c>
      <c r="G358" s="6">
        <f>B358+E358</f>
        <v>0</v>
      </c>
      <c r="H358" s="6">
        <v>2921</v>
      </c>
      <c r="I358" s="6">
        <v>9579</v>
      </c>
      <c r="K358" s="15">
        <v>3500</v>
      </c>
      <c r="M358" s="16">
        <v>9000</v>
      </c>
    </row>
    <row r="359" spans="1:13" x14ac:dyDescent="0.35">
      <c r="A359" s="1" t="s">
        <v>199</v>
      </c>
      <c r="B359" s="6" t="s">
        <v>8</v>
      </c>
      <c r="C359" s="6" t="s">
        <v>8</v>
      </c>
      <c r="D359" s="6" t="s">
        <v>8</v>
      </c>
      <c r="F359" s="6" t="s">
        <v>8</v>
      </c>
      <c r="H359" s="6" t="s">
        <v>8</v>
      </c>
      <c r="I359" s="6" t="s">
        <v>8</v>
      </c>
      <c r="M359" s="16"/>
    </row>
    <row r="360" spans="1:13" x14ac:dyDescent="0.35">
      <c r="A360" t="s">
        <v>8</v>
      </c>
      <c r="M360" s="16"/>
    </row>
    <row r="361" spans="1:13" x14ac:dyDescent="0.35">
      <c r="A361" s="1" t="s">
        <v>200</v>
      </c>
      <c r="B361" s="6">
        <v>750</v>
      </c>
      <c r="C361" s="6">
        <v>0</v>
      </c>
      <c r="D361" s="6">
        <v>0</v>
      </c>
      <c r="F361" s="6">
        <v>750</v>
      </c>
      <c r="G361" s="6">
        <f>B361+E361</f>
        <v>750</v>
      </c>
      <c r="H361" s="6">
        <v>600</v>
      </c>
      <c r="I361" s="6">
        <v>150</v>
      </c>
      <c r="K361" s="15">
        <v>750</v>
      </c>
      <c r="M361" s="16">
        <v>750</v>
      </c>
    </row>
    <row r="362" spans="1:13" x14ac:dyDescent="0.35">
      <c r="A362" s="1" t="s">
        <v>201</v>
      </c>
      <c r="B362" s="6" t="s">
        <v>8</v>
      </c>
      <c r="C362" s="6" t="s">
        <v>8</v>
      </c>
      <c r="D362" s="6" t="s">
        <v>8</v>
      </c>
      <c r="F362" s="6" t="s">
        <v>8</v>
      </c>
      <c r="H362" s="6" t="s">
        <v>8</v>
      </c>
      <c r="I362" s="6" t="s">
        <v>8</v>
      </c>
      <c r="M362" s="16"/>
    </row>
    <row r="363" spans="1:13" x14ac:dyDescent="0.35">
      <c r="A363" t="s">
        <v>8</v>
      </c>
      <c r="M363" s="16"/>
    </row>
    <row r="364" spans="1:13" x14ac:dyDescent="0.35">
      <c r="A364" s="1" t="s">
        <v>202</v>
      </c>
      <c r="B364" s="6">
        <v>0</v>
      </c>
      <c r="C364" s="6">
        <v>0</v>
      </c>
      <c r="D364" s="6">
        <v>0</v>
      </c>
      <c r="F364" s="6">
        <v>0</v>
      </c>
      <c r="G364" s="6">
        <f>B364+E364</f>
        <v>0</v>
      </c>
      <c r="H364" s="6">
        <v>0</v>
      </c>
      <c r="I364" s="6">
        <v>0</v>
      </c>
      <c r="K364" s="15">
        <v>0</v>
      </c>
      <c r="M364" s="16"/>
    </row>
    <row r="365" spans="1:13" x14ac:dyDescent="0.35">
      <c r="A365" s="1" t="s">
        <v>203</v>
      </c>
      <c r="B365" s="6" t="s">
        <v>8</v>
      </c>
      <c r="C365" s="6" t="s">
        <v>8</v>
      </c>
      <c r="D365" s="6" t="s">
        <v>8</v>
      </c>
      <c r="F365" s="6" t="s">
        <v>8</v>
      </c>
      <c r="H365" s="6" t="s">
        <v>8</v>
      </c>
      <c r="I365" s="6" t="s">
        <v>8</v>
      </c>
      <c r="M365" s="16"/>
    </row>
    <row r="366" spans="1:13" x14ac:dyDescent="0.35">
      <c r="A366" t="s">
        <v>8</v>
      </c>
      <c r="M366" s="16"/>
    </row>
    <row r="367" spans="1:13" x14ac:dyDescent="0.35">
      <c r="A367" s="1" t="s">
        <v>204</v>
      </c>
      <c r="B367" s="6">
        <v>16000</v>
      </c>
      <c r="C367" s="6">
        <v>0</v>
      </c>
      <c r="D367" s="6">
        <v>0</v>
      </c>
      <c r="F367" s="6">
        <v>16000</v>
      </c>
      <c r="G367" s="6">
        <f>B367+E367</f>
        <v>16000</v>
      </c>
      <c r="H367" s="6">
        <v>15000</v>
      </c>
      <c r="I367" s="6">
        <v>1000</v>
      </c>
      <c r="K367" s="15">
        <v>16000</v>
      </c>
      <c r="M367" s="16">
        <v>16000</v>
      </c>
    </row>
    <row r="368" spans="1:13" x14ac:dyDescent="0.35">
      <c r="A368" s="1" t="s">
        <v>205</v>
      </c>
      <c r="B368" s="6" t="s">
        <v>8</v>
      </c>
      <c r="C368" s="6" t="s">
        <v>8</v>
      </c>
      <c r="D368" s="6" t="s">
        <v>8</v>
      </c>
      <c r="F368" s="6" t="s">
        <v>8</v>
      </c>
      <c r="H368" s="6" t="s">
        <v>8</v>
      </c>
      <c r="I368" s="6" t="s">
        <v>8</v>
      </c>
      <c r="M368" s="16"/>
    </row>
    <row r="369" spans="1:13" x14ac:dyDescent="0.35">
      <c r="A369" t="s">
        <v>8</v>
      </c>
      <c r="M369" s="16"/>
    </row>
    <row r="370" spans="1:13" x14ac:dyDescent="0.35">
      <c r="A370" s="1" t="s">
        <v>206</v>
      </c>
      <c r="B370" s="6">
        <v>100</v>
      </c>
      <c r="C370" s="6">
        <v>0</v>
      </c>
      <c r="D370" s="6">
        <v>0</v>
      </c>
      <c r="F370" s="6">
        <v>100</v>
      </c>
      <c r="G370" s="6">
        <f>B370+E370</f>
        <v>100</v>
      </c>
      <c r="H370" s="6">
        <v>0</v>
      </c>
      <c r="I370" s="6">
        <v>100</v>
      </c>
      <c r="K370" s="15">
        <v>100</v>
      </c>
      <c r="M370" s="16">
        <v>100</v>
      </c>
    </row>
    <row r="371" spans="1:13" x14ac:dyDescent="0.35">
      <c r="A371" s="1" t="s">
        <v>207</v>
      </c>
      <c r="B371" s="6" t="s">
        <v>8</v>
      </c>
      <c r="C371" s="6" t="s">
        <v>8</v>
      </c>
      <c r="D371" s="6" t="s">
        <v>8</v>
      </c>
      <c r="F371" s="6" t="s">
        <v>8</v>
      </c>
      <c r="H371" s="6" t="s">
        <v>8</v>
      </c>
      <c r="I371" s="6" t="s">
        <v>8</v>
      </c>
      <c r="M371" s="16"/>
    </row>
    <row r="372" spans="1:13" x14ac:dyDescent="0.35">
      <c r="A372" t="s">
        <v>8</v>
      </c>
      <c r="M372" s="16"/>
    </row>
    <row r="373" spans="1:13" x14ac:dyDescent="0.35">
      <c r="A373" s="1" t="s">
        <v>208</v>
      </c>
      <c r="B373" s="6">
        <v>4000</v>
      </c>
      <c r="C373" s="6">
        <v>0</v>
      </c>
      <c r="D373" s="6">
        <v>0</v>
      </c>
      <c r="F373" s="6">
        <v>4000</v>
      </c>
      <c r="G373" s="6">
        <f>B373+E373</f>
        <v>4000</v>
      </c>
      <c r="H373" s="6">
        <v>3172.3</v>
      </c>
      <c r="I373" s="6">
        <v>827.7</v>
      </c>
      <c r="K373" s="15">
        <v>4000</v>
      </c>
      <c r="M373" s="16">
        <v>4000</v>
      </c>
    </row>
    <row r="374" spans="1:13" x14ac:dyDescent="0.35">
      <c r="A374" s="1" t="s">
        <v>209</v>
      </c>
      <c r="B374" s="6" t="s">
        <v>8</v>
      </c>
      <c r="C374" s="6" t="s">
        <v>8</v>
      </c>
      <c r="D374" s="6" t="s">
        <v>8</v>
      </c>
      <c r="F374" s="6" t="s">
        <v>8</v>
      </c>
      <c r="H374" s="6" t="s">
        <v>8</v>
      </c>
      <c r="I374" s="6" t="s">
        <v>8</v>
      </c>
      <c r="M374" s="16"/>
    </row>
    <row r="375" spans="1:13" x14ac:dyDescent="0.35">
      <c r="A375" t="s">
        <v>8</v>
      </c>
      <c r="M375" s="16"/>
    </row>
    <row r="376" spans="1:13" x14ac:dyDescent="0.35">
      <c r="A376" s="1" t="s">
        <v>210</v>
      </c>
      <c r="B376" s="6">
        <v>40000</v>
      </c>
      <c r="C376" s="6">
        <v>20000</v>
      </c>
      <c r="D376" s="6">
        <v>0</v>
      </c>
      <c r="E376" s="6">
        <v>-20000</v>
      </c>
      <c r="F376" s="6">
        <v>60000</v>
      </c>
      <c r="G376" s="6">
        <f>B376+E376</f>
        <v>20000</v>
      </c>
      <c r="H376" s="6">
        <v>13356.75</v>
      </c>
      <c r="I376" s="6">
        <v>46643.25</v>
      </c>
      <c r="K376" s="15">
        <v>15000</v>
      </c>
      <c r="M376" s="16">
        <v>40000</v>
      </c>
    </row>
    <row r="377" spans="1:13" x14ac:dyDescent="0.35">
      <c r="A377" s="1" t="s">
        <v>211</v>
      </c>
      <c r="B377" s="6" t="s">
        <v>8</v>
      </c>
      <c r="C377" s="6" t="s">
        <v>8</v>
      </c>
      <c r="D377" s="6" t="s">
        <v>8</v>
      </c>
      <c r="F377" s="6" t="s">
        <v>8</v>
      </c>
      <c r="H377" s="6" t="s">
        <v>8</v>
      </c>
      <c r="I377" s="6" t="s">
        <v>8</v>
      </c>
      <c r="M377" s="16"/>
    </row>
    <row r="378" spans="1:13" x14ac:dyDescent="0.35">
      <c r="A378" t="s">
        <v>8</v>
      </c>
      <c r="M378" s="16"/>
    </row>
    <row r="379" spans="1:13" x14ac:dyDescent="0.35">
      <c r="A379" s="1" t="s">
        <v>212</v>
      </c>
      <c r="B379" s="6">
        <v>2000</v>
      </c>
      <c r="C379" s="6">
        <v>500</v>
      </c>
      <c r="D379" s="6">
        <v>0</v>
      </c>
      <c r="E379" s="6">
        <v>-1500</v>
      </c>
      <c r="F379" s="6">
        <v>2500</v>
      </c>
      <c r="G379" s="6">
        <f>B379+E379</f>
        <v>500</v>
      </c>
      <c r="H379" s="6">
        <v>146.34</v>
      </c>
      <c r="I379" s="6">
        <v>2353.66</v>
      </c>
      <c r="K379" s="15">
        <v>500</v>
      </c>
      <c r="M379" s="16">
        <v>2000</v>
      </c>
    </row>
    <row r="380" spans="1:13" x14ac:dyDescent="0.35">
      <c r="A380" s="1" t="s">
        <v>213</v>
      </c>
      <c r="B380" s="6" t="s">
        <v>8</v>
      </c>
      <c r="C380" s="6" t="s">
        <v>8</v>
      </c>
      <c r="D380" s="6" t="s">
        <v>8</v>
      </c>
      <c r="F380" s="6" t="s">
        <v>8</v>
      </c>
      <c r="H380" s="6" t="s">
        <v>8</v>
      </c>
      <c r="I380" s="6" t="s">
        <v>8</v>
      </c>
      <c r="M380" s="16"/>
    </row>
    <row r="381" spans="1:13" x14ac:dyDescent="0.35">
      <c r="A381" t="s">
        <v>8</v>
      </c>
      <c r="M381" s="16"/>
    </row>
    <row r="382" spans="1:13" x14ac:dyDescent="0.35">
      <c r="A382" s="1" t="s">
        <v>214</v>
      </c>
      <c r="B382" s="6">
        <v>1000</v>
      </c>
      <c r="C382" s="6">
        <v>0</v>
      </c>
      <c r="D382" s="6">
        <v>0</v>
      </c>
      <c r="F382" s="6">
        <v>1000</v>
      </c>
      <c r="G382" s="6">
        <f>B382+E382</f>
        <v>1000</v>
      </c>
      <c r="H382" s="6">
        <v>-415.1</v>
      </c>
      <c r="I382" s="6">
        <v>1415.1</v>
      </c>
      <c r="K382" s="15">
        <v>500</v>
      </c>
      <c r="M382" s="16">
        <v>1000</v>
      </c>
    </row>
    <row r="383" spans="1:13" x14ac:dyDescent="0.35">
      <c r="A383" s="1" t="s">
        <v>215</v>
      </c>
      <c r="B383" s="6" t="s">
        <v>8</v>
      </c>
      <c r="C383" s="6" t="s">
        <v>8</v>
      </c>
      <c r="D383" s="6" t="s">
        <v>8</v>
      </c>
      <c r="F383" s="6" t="s">
        <v>8</v>
      </c>
      <c r="H383" s="6" t="s">
        <v>8</v>
      </c>
      <c r="I383" s="6" t="s">
        <v>8</v>
      </c>
      <c r="M383" s="16"/>
    </row>
    <row r="384" spans="1:13" x14ac:dyDescent="0.35">
      <c r="A384" t="s">
        <v>8</v>
      </c>
      <c r="M384" s="16"/>
    </row>
    <row r="385" spans="1:14" x14ac:dyDescent="0.35">
      <c r="A385" s="1" t="s">
        <v>118</v>
      </c>
      <c r="B385" s="6">
        <v>0</v>
      </c>
      <c r="C385" s="6">
        <v>0</v>
      </c>
      <c r="D385" s="6">
        <v>0</v>
      </c>
      <c r="F385" s="6">
        <v>300</v>
      </c>
      <c r="G385" s="6">
        <f>B385+E385</f>
        <v>0</v>
      </c>
      <c r="H385" s="6">
        <v>290</v>
      </c>
      <c r="I385" s="6">
        <v>10</v>
      </c>
      <c r="K385" s="15">
        <v>300</v>
      </c>
      <c r="M385" s="16">
        <v>600</v>
      </c>
    </row>
    <row r="386" spans="1:14" x14ac:dyDescent="0.35">
      <c r="A386" s="1" t="s">
        <v>216</v>
      </c>
      <c r="B386" s="6" t="s">
        <v>8</v>
      </c>
      <c r="C386" s="6" t="s">
        <v>8</v>
      </c>
      <c r="D386" s="6" t="s">
        <v>8</v>
      </c>
      <c r="F386" s="6" t="s">
        <v>8</v>
      </c>
      <c r="H386" s="6" t="s">
        <v>8</v>
      </c>
      <c r="I386" s="6" t="s">
        <v>8</v>
      </c>
      <c r="M386" s="16"/>
    </row>
    <row r="387" spans="1:14" x14ac:dyDescent="0.35">
      <c r="A387" t="s">
        <v>8</v>
      </c>
      <c r="M387" s="16"/>
    </row>
    <row r="388" spans="1:14" x14ac:dyDescent="0.35">
      <c r="A388" s="1" t="s">
        <v>217</v>
      </c>
      <c r="B388" s="6">
        <v>300</v>
      </c>
      <c r="C388" s="6">
        <v>100</v>
      </c>
      <c r="D388" s="6">
        <v>0</v>
      </c>
      <c r="E388" s="6">
        <v>-200</v>
      </c>
      <c r="F388" s="6">
        <v>400</v>
      </c>
      <c r="G388" s="6">
        <f>B388+E388</f>
        <v>100</v>
      </c>
      <c r="H388" s="6">
        <v>50</v>
      </c>
      <c r="I388" s="6">
        <v>350</v>
      </c>
      <c r="K388" s="15">
        <v>100</v>
      </c>
      <c r="M388" s="16"/>
      <c r="N388" s="43" t="s">
        <v>960</v>
      </c>
    </row>
    <row r="389" spans="1:14" x14ac:dyDescent="0.35">
      <c r="A389" s="1" t="s">
        <v>218</v>
      </c>
      <c r="B389" s="6" t="s">
        <v>8</v>
      </c>
      <c r="C389" s="6" t="s">
        <v>8</v>
      </c>
      <c r="D389" s="6" t="s">
        <v>8</v>
      </c>
      <c r="F389" s="6" t="s">
        <v>8</v>
      </c>
      <c r="H389" s="6" t="s">
        <v>8</v>
      </c>
      <c r="I389" s="6" t="s">
        <v>8</v>
      </c>
      <c r="M389" s="16"/>
    </row>
    <row r="390" spans="1:14" x14ac:dyDescent="0.35">
      <c r="A390" t="s">
        <v>8</v>
      </c>
      <c r="M390" s="16"/>
    </row>
    <row r="391" spans="1:14" x14ac:dyDescent="0.35">
      <c r="A391" s="1" t="s">
        <v>122</v>
      </c>
      <c r="B391" s="6">
        <v>0</v>
      </c>
      <c r="C391" s="6">
        <v>0</v>
      </c>
      <c r="D391" s="6">
        <v>0</v>
      </c>
      <c r="F391" s="6">
        <v>0</v>
      </c>
      <c r="G391" s="6">
        <f>B391+E391</f>
        <v>0</v>
      </c>
      <c r="H391" s="6">
        <v>0</v>
      </c>
      <c r="I391" s="6">
        <v>0</v>
      </c>
      <c r="K391" s="15">
        <v>0</v>
      </c>
      <c r="M391" s="16"/>
    </row>
    <row r="392" spans="1:14" x14ac:dyDescent="0.35">
      <c r="A392" s="1" t="s">
        <v>219</v>
      </c>
      <c r="B392" s="6" t="s">
        <v>8</v>
      </c>
      <c r="C392" s="6" t="s">
        <v>8</v>
      </c>
      <c r="D392" s="6" t="s">
        <v>8</v>
      </c>
      <c r="F392" s="6" t="s">
        <v>8</v>
      </c>
      <c r="H392" s="6" t="s">
        <v>8</v>
      </c>
      <c r="I392" s="6" t="s">
        <v>8</v>
      </c>
      <c r="M392" s="16"/>
    </row>
    <row r="393" spans="1:14" x14ac:dyDescent="0.35">
      <c r="A393" t="s">
        <v>8</v>
      </c>
      <c r="M393" s="16"/>
    </row>
    <row r="394" spans="1:14" x14ac:dyDescent="0.35">
      <c r="A394" s="1" t="s">
        <v>54</v>
      </c>
      <c r="B394" s="6">
        <v>50000</v>
      </c>
      <c r="C394" s="6">
        <v>0</v>
      </c>
      <c r="D394" s="6">
        <v>0</v>
      </c>
      <c r="F394" s="6">
        <v>50000</v>
      </c>
      <c r="G394" s="6">
        <f>B394+E394</f>
        <v>50000</v>
      </c>
      <c r="H394" s="6">
        <v>32365</v>
      </c>
      <c r="I394" s="6">
        <v>17635</v>
      </c>
      <c r="K394" s="15">
        <v>50000</v>
      </c>
      <c r="M394" s="16">
        <v>55000</v>
      </c>
    </row>
    <row r="395" spans="1:14" x14ac:dyDescent="0.35">
      <c r="A395" s="1" t="s">
        <v>220</v>
      </c>
      <c r="B395" s="6" t="s">
        <v>8</v>
      </c>
      <c r="C395" s="6" t="s">
        <v>8</v>
      </c>
      <c r="D395" s="6" t="s">
        <v>8</v>
      </c>
      <c r="F395" s="6" t="s">
        <v>8</v>
      </c>
      <c r="H395" s="6" t="s">
        <v>8</v>
      </c>
      <c r="I395" s="6" t="s">
        <v>8</v>
      </c>
      <c r="M395" s="16"/>
    </row>
    <row r="396" spans="1:14" x14ac:dyDescent="0.35">
      <c r="A396" t="s">
        <v>8</v>
      </c>
      <c r="M396" s="16"/>
    </row>
    <row r="397" spans="1:14" x14ac:dyDescent="0.35">
      <c r="A397" s="1" t="s">
        <v>56</v>
      </c>
      <c r="B397" s="6">
        <v>40000</v>
      </c>
      <c r="C397" s="6">
        <v>42000</v>
      </c>
      <c r="D397" s="6">
        <v>0</v>
      </c>
      <c r="E397" s="6">
        <v>2000</v>
      </c>
      <c r="F397" s="6">
        <v>82000</v>
      </c>
      <c r="G397" s="6">
        <f>B397+E397</f>
        <v>42000</v>
      </c>
      <c r="H397" s="6">
        <v>42453.81</v>
      </c>
      <c r="I397" s="6">
        <v>39546.19</v>
      </c>
      <c r="K397" s="15">
        <v>45000</v>
      </c>
      <c r="M397" s="16">
        <f>40000+12500</f>
        <v>52500</v>
      </c>
      <c r="N397" s="34" t="s">
        <v>602</v>
      </c>
    </row>
    <row r="398" spans="1:14" x14ac:dyDescent="0.35">
      <c r="A398" s="1" t="s">
        <v>221</v>
      </c>
      <c r="B398" s="6" t="s">
        <v>8</v>
      </c>
      <c r="C398" s="6" t="s">
        <v>8</v>
      </c>
      <c r="D398" s="6" t="s">
        <v>8</v>
      </c>
      <c r="F398" s="6" t="s">
        <v>8</v>
      </c>
      <c r="H398" s="6" t="s">
        <v>8</v>
      </c>
      <c r="I398" s="6" t="s">
        <v>8</v>
      </c>
      <c r="M398" s="16"/>
    </row>
    <row r="399" spans="1:14" x14ac:dyDescent="0.35">
      <c r="A399" t="s">
        <v>8</v>
      </c>
      <c r="M399" s="16"/>
    </row>
    <row r="400" spans="1:14" x14ac:dyDescent="0.35">
      <c r="A400" s="1" t="s">
        <v>126</v>
      </c>
      <c r="B400" s="6">
        <v>2500</v>
      </c>
      <c r="C400" s="6">
        <v>1000</v>
      </c>
      <c r="D400" s="6">
        <v>0</v>
      </c>
      <c r="E400" s="6">
        <v>-1500</v>
      </c>
      <c r="F400" s="6">
        <v>3500</v>
      </c>
      <c r="G400" s="6">
        <f>B400+E400</f>
        <v>1000</v>
      </c>
      <c r="H400" s="6">
        <v>696.22</v>
      </c>
      <c r="I400" s="6">
        <v>2803.78</v>
      </c>
      <c r="K400" s="15">
        <v>1000</v>
      </c>
      <c r="M400" s="16"/>
      <c r="N400" s="43" t="s">
        <v>615</v>
      </c>
    </row>
    <row r="401" spans="1:18" x14ac:dyDescent="0.35">
      <c r="A401" s="1" t="s">
        <v>222</v>
      </c>
      <c r="B401" s="6" t="s">
        <v>8</v>
      </c>
      <c r="C401" s="6" t="s">
        <v>8</v>
      </c>
      <c r="D401" s="6" t="s">
        <v>8</v>
      </c>
      <c r="F401" s="6" t="s">
        <v>8</v>
      </c>
      <c r="H401" s="6" t="s">
        <v>8</v>
      </c>
      <c r="I401" s="6" t="s">
        <v>8</v>
      </c>
      <c r="M401" s="16"/>
    </row>
    <row r="402" spans="1:18" x14ac:dyDescent="0.35">
      <c r="A402" t="s">
        <v>8</v>
      </c>
      <c r="M402" s="16"/>
    </row>
    <row r="403" spans="1:18" x14ac:dyDescent="0.35">
      <c r="A403" s="1" t="s">
        <v>223</v>
      </c>
      <c r="B403" s="6">
        <v>22500</v>
      </c>
      <c r="C403" s="6">
        <v>500</v>
      </c>
      <c r="D403" s="6">
        <v>0</v>
      </c>
      <c r="E403" s="6">
        <v>-22000</v>
      </c>
      <c r="F403" s="6">
        <v>23000</v>
      </c>
      <c r="G403" s="6">
        <f>B403+E403</f>
        <v>500</v>
      </c>
      <c r="H403" s="6">
        <v>1874.86</v>
      </c>
      <c r="I403" s="6">
        <v>21125.14</v>
      </c>
      <c r="K403" s="15">
        <v>2500</v>
      </c>
      <c r="M403" s="16">
        <f>16000+22000</f>
        <v>38000</v>
      </c>
      <c r="N403" s="34" t="s">
        <v>603</v>
      </c>
    </row>
    <row r="404" spans="1:18" x14ac:dyDescent="0.35">
      <c r="A404" s="1" t="s">
        <v>224</v>
      </c>
      <c r="B404" s="6" t="s">
        <v>8</v>
      </c>
      <c r="C404" s="6" t="s">
        <v>8</v>
      </c>
      <c r="D404" s="6" t="s">
        <v>8</v>
      </c>
      <c r="F404" s="6" t="s">
        <v>8</v>
      </c>
      <c r="H404" s="6" t="s">
        <v>8</v>
      </c>
      <c r="I404" s="6" t="s">
        <v>8</v>
      </c>
      <c r="M404" s="16"/>
    </row>
    <row r="405" spans="1:18" x14ac:dyDescent="0.35">
      <c r="A405" t="s">
        <v>8</v>
      </c>
      <c r="M405" s="16"/>
    </row>
    <row r="406" spans="1:18" x14ac:dyDescent="0.35">
      <c r="A406" s="1" t="s">
        <v>225</v>
      </c>
      <c r="B406" s="6">
        <v>4000</v>
      </c>
      <c r="C406" s="6">
        <v>0</v>
      </c>
      <c r="D406" s="6">
        <v>0</v>
      </c>
      <c r="F406" s="6">
        <v>4000</v>
      </c>
      <c r="G406" s="6">
        <f>B406+E406</f>
        <v>4000</v>
      </c>
      <c r="H406" s="6">
        <v>0</v>
      </c>
      <c r="I406" s="6">
        <v>4000</v>
      </c>
      <c r="K406" s="15">
        <v>0</v>
      </c>
      <c r="M406" s="16">
        <v>4000</v>
      </c>
    </row>
    <row r="407" spans="1:18" x14ac:dyDescent="0.35">
      <c r="A407" s="1" t="s">
        <v>226</v>
      </c>
      <c r="B407" s="6" t="s">
        <v>8</v>
      </c>
      <c r="C407" s="6" t="s">
        <v>8</v>
      </c>
      <c r="D407" s="6" t="s">
        <v>8</v>
      </c>
      <c r="F407" s="6" t="s">
        <v>8</v>
      </c>
      <c r="H407" s="6" t="s">
        <v>8</v>
      </c>
      <c r="I407" s="6" t="s">
        <v>8</v>
      </c>
      <c r="M407" s="16"/>
    </row>
    <row r="408" spans="1:18" x14ac:dyDescent="0.35">
      <c r="A408" t="s">
        <v>8</v>
      </c>
      <c r="M408" s="16"/>
    </row>
    <row r="409" spans="1:18" x14ac:dyDescent="0.35">
      <c r="A409" s="1" t="s">
        <v>227</v>
      </c>
      <c r="B409" s="6">
        <v>3000</v>
      </c>
      <c r="C409" s="6">
        <v>0</v>
      </c>
      <c r="D409" s="6">
        <v>0</v>
      </c>
      <c r="F409" s="6">
        <v>3000</v>
      </c>
      <c r="G409" s="6">
        <f>B409+E409</f>
        <v>3000</v>
      </c>
      <c r="H409" s="6">
        <v>0</v>
      </c>
      <c r="I409" s="6">
        <v>3000</v>
      </c>
      <c r="K409" s="15">
        <v>0</v>
      </c>
      <c r="M409" s="16">
        <v>3000</v>
      </c>
    </row>
    <row r="410" spans="1:18" x14ac:dyDescent="0.35">
      <c r="A410" s="1" t="s">
        <v>228</v>
      </c>
      <c r="B410" s="6" t="s">
        <v>8</v>
      </c>
      <c r="C410" s="6" t="s">
        <v>8</v>
      </c>
      <c r="D410" s="6" t="s">
        <v>8</v>
      </c>
      <c r="F410" s="6" t="s">
        <v>8</v>
      </c>
      <c r="H410" s="6" t="s">
        <v>8</v>
      </c>
      <c r="I410" s="6" t="s">
        <v>8</v>
      </c>
      <c r="M410" s="16"/>
    </row>
    <row r="411" spans="1:18" x14ac:dyDescent="0.35">
      <c r="A411" t="s">
        <v>8</v>
      </c>
      <c r="M411" s="16"/>
    </row>
    <row r="412" spans="1:18" x14ac:dyDescent="0.35">
      <c r="A412" s="1" t="s">
        <v>58</v>
      </c>
      <c r="B412" s="6">
        <v>5000</v>
      </c>
      <c r="C412" s="6">
        <v>0</v>
      </c>
      <c r="D412" s="6">
        <v>0</v>
      </c>
      <c r="F412" s="6">
        <v>5000</v>
      </c>
      <c r="G412" s="6">
        <f>B412+E412</f>
        <v>5000</v>
      </c>
      <c r="H412" s="6">
        <v>4522.1499999999996</v>
      </c>
      <c r="I412" s="6">
        <v>477.85</v>
      </c>
      <c r="K412" s="15">
        <v>5000</v>
      </c>
      <c r="M412" s="16">
        <v>5000</v>
      </c>
    </row>
    <row r="413" spans="1:18" x14ac:dyDescent="0.35">
      <c r="A413" s="1" t="s">
        <v>229</v>
      </c>
      <c r="B413" s="6" t="s">
        <v>8</v>
      </c>
      <c r="C413" s="6" t="s">
        <v>8</v>
      </c>
      <c r="D413" s="6" t="s">
        <v>8</v>
      </c>
      <c r="F413" s="6" t="s">
        <v>8</v>
      </c>
      <c r="H413" s="6" t="s">
        <v>8</v>
      </c>
      <c r="I413" s="6" t="s">
        <v>8</v>
      </c>
      <c r="M413" s="16"/>
    </row>
    <row r="414" spans="1:18" x14ac:dyDescent="0.35">
      <c r="A414" s="46" t="s">
        <v>8</v>
      </c>
      <c r="B414" s="47"/>
      <c r="C414" s="47"/>
      <c r="D414" s="47"/>
      <c r="E414" s="47"/>
      <c r="F414" s="47"/>
      <c r="G414" s="47"/>
      <c r="H414" s="47"/>
      <c r="I414" s="47"/>
      <c r="J414" s="47"/>
      <c r="K414" s="48"/>
      <c r="L414" s="46"/>
      <c r="M414" s="49"/>
      <c r="N414" s="46"/>
      <c r="O414" s="46"/>
      <c r="P414" s="46"/>
      <c r="Q414" s="46"/>
      <c r="R414" s="46"/>
    </row>
    <row r="415" spans="1:18" x14ac:dyDescent="0.35">
      <c r="A415" s="1" t="s">
        <v>230</v>
      </c>
      <c r="B415" s="6">
        <v>89764</v>
      </c>
      <c r="C415" s="6">
        <v>0</v>
      </c>
      <c r="D415" s="6">
        <v>0</v>
      </c>
      <c r="F415" s="6">
        <v>89764</v>
      </c>
      <c r="G415" s="6">
        <f>B415+E415</f>
        <v>89764</v>
      </c>
      <c r="H415" s="6">
        <v>58289.61</v>
      </c>
      <c r="I415" s="6">
        <v>31474.39</v>
      </c>
      <c r="K415" s="16">
        <f>H415/21*26</f>
        <v>72168.088571428583</v>
      </c>
      <c r="M415" s="16"/>
      <c r="N415" s="59" t="s">
        <v>615</v>
      </c>
      <c r="Q415" s="9"/>
    </row>
    <row r="416" spans="1:18" x14ac:dyDescent="0.35">
      <c r="A416" s="1" t="s">
        <v>231</v>
      </c>
      <c r="B416" s="6" t="s">
        <v>8</v>
      </c>
      <c r="C416" s="6" t="s">
        <v>8</v>
      </c>
      <c r="D416" s="6" t="s">
        <v>8</v>
      </c>
      <c r="F416" s="6" t="s">
        <v>8</v>
      </c>
      <c r="H416" s="6" t="s">
        <v>8</v>
      </c>
      <c r="I416" s="6" t="s">
        <v>8</v>
      </c>
      <c r="M416" s="16"/>
      <c r="N416" s="60"/>
    </row>
    <row r="417" spans="1:17" x14ac:dyDescent="0.35">
      <c r="A417" t="s">
        <v>8</v>
      </c>
      <c r="M417" s="16"/>
      <c r="N417" s="60"/>
    </row>
    <row r="418" spans="1:17" x14ac:dyDescent="0.35">
      <c r="A418" s="1" t="s">
        <v>114</v>
      </c>
      <c r="B418" s="6">
        <v>0</v>
      </c>
      <c r="C418" s="6">
        <v>0</v>
      </c>
      <c r="D418" s="6">
        <v>0</v>
      </c>
      <c r="F418" s="6">
        <v>0</v>
      </c>
      <c r="G418" s="6">
        <f>B418+E418</f>
        <v>0</v>
      </c>
      <c r="H418" s="6">
        <v>0</v>
      </c>
      <c r="I418" s="6">
        <v>0</v>
      </c>
      <c r="K418" s="15">
        <v>0</v>
      </c>
      <c r="M418" s="16"/>
      <c r="N418" s="59" t="s">
        <v>615</v>
      </c>
    </row>
    <row r="419" spans="1:17" x14ac:dyDescent="0.35">
      <c r="A419" s="1" t="s">
        <v>232</v>
      </c>
      <c r="B419" s="6" t="s">
        <v>8</v>
      </c>
      <c r="C419" s="6" t="s">
        <v>8</v>
      </c>
      <c r="D419" s="6" t="s">
        <v>8</v>
      </c>
      <c r="F419" s="6" t="s">
        <v>8</v>
      </c>
      <c r="H419" s="6" t="s">
        <v>8</v>
      </c>
      <c r="I419" s="6" t="s">
        <v>8</v>
      </c>
      <c r="M419" s="16"/>
      <c r="N419" s="60"/>
    </row>
    <row r="420" spans="1:17" x14ac:dyDescent="0.35">
      <c r="A420" t="s">
        <v>8</v>
      </c>
      <c r="M420" s="16"/>
      <c r="N420" s="60"/>
    </row>
    <row r="421" spans="1:17" x14ac:dyDescent="0.35">
      <c r="A421" s="1" t="s">
        <v>12</v>
      </c>
      <c r="B421" s="6">
        <v>6000</v>
      </c>
      <c r="C421" s="6">
        <v>5000</v>
      </c>
      <c r="D421" s="6">
        <v>-1657.69</v>
      </c>
      <c r="E421" s="6">
        <v>-1000</v>
      </c>
      <c r="F421" s="6">
        <v>9342.31</v>
      </c>
      <c r="G421" s="6">
        <f>B421+E421</f>
        <v>5000</v>
      </c>
      <c r="H421" s="6">
        <v>3198.37</v>
      </c>
      <c r="I421" s="6">
        <v>6143.94</v>
      </c>
      <c r="K421" s="16">
        <f>H421/21*26</f>
        <v>3959.8866666666668</v>
      </c>
      <c r="M421" s="16"/>
      <c r="N421" s="59" t="s">
        <v>615</v>
      </c>
      <c r="Q421" s="9"/>
    </row>
    <row r="422" spans="1:17" x14ac:dyDescent="0.35">
      <c r="A422" s="1" t="s">
        <v>233</v>
      </c>
      <c r="B422" s="6" t="s">
        <v>8</v>
      </c>
      <c r="C422" s="6" t="s">
        <v>8</v>
      </c>
      <c r="D422" s="6" t="s">
        <v>8</v>
      </c>
      <c r="F422" s="6" t="s">
        <v>8</v>
      </c>
      <c r="H422" s="6" t="s">
        <v>8</v>
      </c>
      <c r="I422" s="6" t="s">
        <v>8</v>
      </c>
      <c r="M422" s="16"/>
      <c r="N422" s="60"/>
    </row>
    <row r="423" spans="1:17" x14ac:dyDescent="0.35">
      <c r="A423" t="s">
        <v>8</v>
      </c>
      <c r="M423" s="16"/>
      <c r="N423" s="60"/>
    </row>
    <row r="424" spans="1:17" x14ac:dyDescent="0.35">
      <c r="A424" s="1" t="s">
        <v>65</v>
      </c>
      <c r="B424" s="6">
        <v>6867</v>
      </c>
      <c r="C424" s="6">
        <v>0</v>
      </c>
      <c r="D424" s="6">
        <v>0</v>
      </c>
      <c r="F424" s="6">
        <v>6867</v>
      </c>
      <c r="G424" s="6">
        <f>B424+E424</f>
        <v>6867</v>
      </c>
      <c r="H424" s="6">
        <v>4722.24</v>
      </c>
      <c r="I424" s="6">
        <v>2144.7600000000002</v>
      </c>
      <c r="K424" s="16">
        <f>H424/21*26</f>
        <v>5846.5828571428565</v>
      </c>
      <c r="M424" s="16"/>
      <c r="N424" s="59" t="s">
        <v>615</v>
      </c>
      <c r="Q424" s="9"/>
    </row>
    <row r="425" spans="1:17" x14ac:dyDescent="0.35">
      <c r="A425" s="1" t="s">
        <v>234</v>
      </c>
      <c r="B425" s="6" t="s">
        <v>8</v>
      </c>
      <c r="C425" s="6" t="s">
        <v>8</v>
      </c>
      <c r="D425" s="6" t="s">
        <v>8</v>
      </c>
      <c r="F425" s="6" t="s">
        <v>8</v>
      </c>
      <c r="H425" s="6" t="s">
        <v>8</v>
      </c>
      <c r="I425" s="6" t="s">
        <v>8</v>
      </c>
      <c r="M425" s="16"/>
      <c r="N425" s="60"/>
    </row>
    <row r="426" spans="1:17" x14ac:dyDescent="0.35">
      <c r="A426" t="s">
        <v>8</v>
      </c>
      <c r="M426" s="16"/>
      <c r="N426" s="60"/>
    </row>
    <row r="427" spans="1:17" x14ac:dyDescent="0.35">
      <c r="A427" s="1" t="s">
        <v>16</v>
      </c>
      <c r="B427" s="6">
        <v>4533</v>
      </c>
      <c r="C427" s="6">
        <v>0</v>
      </c>
      <c r="D427" s="6">
        <v>0</v>
      </c>
      <c r="F427" s="6">
        <v>4533</v>
      </c>
      <c r="G427" s="6">
        <f>B427+E427</f>
        <v>4533</v>
      </c>
      <c r="H427" s="6">
        <v>3918.21</v>
      </c>
      <c r="I427" s="6">
        <v>614.79</v>
      </c>
      <c r="K427" s="16">
        <f>H427/21*26</f>
        <v>4851.1171428571433</v>
      </c>
      <c r="M427" s="16"/>
      <c r="N427" s="59" t="s">
        <v>615</v>
      </c>
      <c r="Q427" s="9"/>
    </row>
    <row r="428" spans="1:17" x14ac:dyDescent="0.35">
      <c r="A428" s="1" t="s">
        <v>235</v>
      </c>
      <c r="B428" s="6" t="s">
        <v>8</v>
      </c>
      <c r="C428" s="6" t="s">
        <v>8</v>
      </c>
      <c r="D428" s="6" t="s">
        <v>8</v>
      </c>
      <c r="F428" s="6" t="s">
        <v>8</v>
      </c>
      <c r="H428" s="6" t="s">
        <v>8</v>
      </c>
      <c r="I428" s="6" t="s">
        <v>8</v>
      </c>
      <c r="M428" s="16"/>
      <c r="N428" s="60"/>
    </row>
    <row r="429" spans="1:17" x14ac:dyDescent="0.35">
      <c r="A429" t="s">
        <v>8</v>
      </c>
      <c r="M429" s="16"/>
      <c r="N429" s="60"/>
    </row>
    <row r="430" spans="1:17" x14ac:dyDescent="0.35">
      <c r="A430" s="1" t="s">
        <v>236</v>
      </c>
      <c r="B430" s="6">
        <v>1600</v>
      </c>
      <c r="C430" s="6">
        <v>0</v>
      </c>
      <c r="D430" s="6">
        <v>0</v>
      </c>
      <c r="F430" s="6">
        <v>1600</v>
      </c>
      <c r="G430" s="6">
        <f>B430+E430</f>
        <v>1600</v>
      </c>
      <c r="H430" s="6">
        <v>0</v>
      </c>
      <c r="I430" s="6">
        <v>1600</v>
      </c>
      <c r="K430" s="16">
        <f>H430/21*26</f>
        <v>0</v>
      </c>
      <c r="M430" s="16"/>
      <c r="N430" s="59" t="s">
        <v>615</v>
      </c>
      <c r="Q430" s="9"/>
    </row>
    <row r="431" spans="1:17" x14ac:dyDescent="0.35">
      <c r="A431" s="1" t="s">
        <v>237</v>
      </c>
      <c r="B431" s="6" t="s">
        <v>8</v>
      </c>
      <c r="C431" s="6" t="s">
        <v>8</v>
      </c>
      <c r="D431" s="6" t="s">
        <v>8</v>
      </c>
      <c r="F431" s="6" t="s">
        <v>8</v>
      </c>
      <c r="H431" s="6" t="s">
        <v>8</v>
      </c>
      <c r="I431" s="6" t="s">
        <v>8</v>
      </c>
      <c r="M431" s="16"/>
      <c r="N431" s="60"/>
    </row>
    <row r="432" spans="1:17" x14ac:dyDescent="0.35">
      <c r="A432" t="s">
        <v>8</v>
      </c>
      <c r="M432" s="16"/>
      <c r="N432" s="60"/>
    </row>
    <row r="433" spans="1:17" x14ac:dyDescent="0.35">
      <c r="A433" s="1" t="s">
        <v>18</v>
      </c>
      <c r="B433" s="6">
        <v>21651</v>
      </c>
      <c r="C433" s="6">
        <v>0</v>
      </c>
      <c r="D433" s="6">
        <v>0</v>
      </c>
      <c r="F433" s="6">
        <v>21651</v>
      </c>
      <c r="G433" s="6">
        <f>B433+E433</f>
        <v>21651</v>
      </c>
      <c r="H433" s="6">
        <v>2983.86</v>
      </c>
      <c r="I433" s="6">
        <v>18667.14</v>
      </c>
      <c r="K433" s="16">
        <f>H433/21*26</f>
        <v>3694.3028571428576</v>
      </c>
      <c r="M433" s="16"/>
      <c r="N433" s="59" t="s">
        <v>615</v>
      </c>
      <c r="Q433" s="9"/>
    </row>
    <row r="434" spans="1:17" x14ac:dyDescent="0.35">
      <c r="A434" s="1" t="s">
        <v>238</v>
      </c>
      <c r="B434" s="6" t="s">
        <v>8</v>
      </c>
      <c r="C434" s="6" t="s">
        <v>8</v>
      </c>
      <c r="D434" s="6" t="s">
        <v>8</v>
      </c>
      <c r="F434" s="6" t="s">
        <v>8</v>
      </c>
      <c r="H434" s="6" t="s">
        <v>8</v>
      </c>
      <c r="I434" s="6" t="s">
        <v>8</v>
      </c>
      <c r="M434" s="16"/>
      <c r="N434" s="60"/>
    </row>
    <row r="435" spans="1:17" x14ac:dyDescent="0.35">
      <c r="A435" t="s">
        <v>8</v>
      </c>
      <c r="M435" s="16"/>
      <c r="N435" s="60"/>
    </row>
    <row r="436" spans="1:17" x14ac:dyDescent="0.35">
      <c r="A436" s="1" t="s">
        <v>69</v>
      </c>
      <c r="B436" s="6">
        <v>0</v>
      </c>
      <c r="C436" s="6">
        <v>0</v>
      </c>
      <c r="D436" s="6">
        <v>0</v>
      </c>
      <c r="F436" s="6">
        <v>0</v>
      </c>
      <c r="G436" s="6">
        <f>B436+E436</f>
        <v>0</v>
      </c>
      <c r="H436" s="6">
        <v>0</v>
      </c>
      <c r="I436" s="6">
        <v>0</v>
      </c>
      <c r="K436" s="15">
        <v>0</v>
      </c>
      <c r="M436" s="16"/>
      <c r="N436" s="59" t="s">
        <v>615</v>
      </c>
    </row>
    <row r="437" spans="1:17" x14ac:dyDescent="0.35">
      <c r="A437" s="1" t="s">
        <v>239</v>
      </c>
      <c r="B437" s="6" t="s">
        <v>8</v>
      </c>
      <c r="C437" s="6" t="s">
        <v>8</v>
      </c>
      <c r="D437" s="6" t="s">
        <v>8</v>
      </c>
      <c r="F437" s="6" t="s">
        <v>8</v>
      </c>
      <c r="H437" s="6" t="s">
        <v>8</v>
      </c>
      <c r="I437" s="6" t="s">
        <v>8</v>
      </c>
      <c r="M437" s="16"/>
      <c r="N437" s="60"/>
    </row>
    <row r="438" spans="1:17" x14ac:dyDescent="0.35">
      <c r="A438" t="s">
        <v>8</v>
      </c>
      <c r="M438" s="16"/>
      <c r="N438" s="60"/>
    </row>
    <row r="439" spans="1:17" x14ac:dyDescent="0.35">
      <c r="A439" s="1" t="s">
        <v>20</v>
      </c>
      <c r="B439" s="6">
        <v>0</v>
      </c>
      <c r="C439" s="6">
        <v>0</v>
      </c>
      <c r="D439" s="6">
        <v>0</v>
      </c>
      <c r="F439" s="6">
        <v>0</v>
      </c>
      <c r="G439" s="6">
        <f>B439+E439</f>
        <v>0</v>
      </c>
      <c r="H439" s="6">
        <v>0</v>
      </c>
      <c r="I439" s="6">
        <v>0</v>
      </c>
      <c r="K439" s="15">
        <v>0</v>
      </c>
      <c r="M439" s="16"/>
      <c r="N439" s="59" t="s">
        <v>615</v>
      </c>
    </row>
    <row r="440" spans="1:17" x14ac:dyDescent="0.35">
      <c r="A440" s="1" t="s">
        <v>240</v>
      </c>
      <c r="B440" s="6" t="s">
        <v>8</v>
      </c>
      <c r="C440" s="6" t="s">
        <v>8</v>
      </c>
      <c r="D440" s="6" t="s">
        <v>8</v>
      </c>
      <c r="F440" s="6" t="s">
        <v>8</v>
      </c>
      <c r="H440" s="6" t="s">
        <v>8</v>
      </c>
      <c r="I440" s="6" t="s">
        <v>8</v>
      </c>
      <c r="M440" s="16"/>
      <c r="N440" s="60"/>
    </row>
    <row r="441" spans="1:17" x14ac:dyDescent="0.35">
      <c r="A441" t="s">
        <v>8</v>
      </c>
      <c r="M441" s="16"/>
      <c r="N441" s="60"/>
    </row>
    <row r="442" spans="1:17" x14ac:dyDescent="0.35">
      <c r="A442" s="1" t="s">
        <v>241</v>
      </c>
      <c r="B442" s="6">
        <v>0</v>
      </c>
      <c r="C442" s="6">
        <v>0</v>
      </c>
      <c r="D442" s="6">
        <v>0</v>
      </c>
      <c r="F442" s="6">
        <v>0</v>
      </c>
      <c r="G442" s="6">
        <f>B442+E442</f>
        <v>0</v>
      </c>
      <c r="H442" s="6">
        <v>0</v>
      </c>
      <c r="I442" s="6">
        <v>0</v>
      </c>
      <c r="K442" s="15">
        <v>0</v>
      </c>
      <c r="M442" s="16"/>
      <c r="N442" s="59" t="s">
        <v>615</v>
      </c>
    </row>
    <row r="443" spans="1:17" x14ac:dyDescent="0.35">
      <c r="A443" s="1" t="s">
        <v>242</v>
      </c>
      <c r="B443" s="6" t="s">
        <v>8</v>
      </c>
      <c r="C443" s="6" t="s">
        <v>8</v>
      </c>
      <c r="D443" s="6" t="s">
        <v>8</v>
      </c>
      <c r="F443" s="6" t="s">
        <v>8</v>
      </c>
      <c r="H443" s="6" t="s">
        <v>8</v>
      </c>
      <c r="I443" s="6" t="s">
        <v>8</v>
      </c>
      <c r="M443" s="16"/>
      <c r="N443" s="60"/>
    </row>
    <row r="444" spans="1:17" x14ac:dyDescent="0.35">
      <c r="A444" t="s">
        <v>8</v>
      </c>
      <c r="M444" s="16"/>
      <c r="N444" s="60"/>
    </row>
    <row r="445" spans="1:17" x14ac:dyDescent="0.35">
      <c r="A445" s="1" t="s">
        <v>22</v>
      </c>
      <c r="B445" s="6">
        <v>0</v>
      </c>
      <c r="C445" s="6">
        <v>0</v>
      </c>
      <c r="D445" s="6">
        <v>0</v>
      </c>
      <c r="F445" s="6">
        <v>0</v>
      </c>
      <c r="G445" s="6">
        <f>B445+E445</f>
        <v>0</v>
      </c>
      <c r="H445" s="6">
        <v>0</v>
      </c>
      <c r="I445" s="6">
        <v>0</v>
      </c>
      <c r="K445" s="15">
        <v>0</v>
      </c>
      <c r="M445" s="16"/>
      <c r="N445" s="59" t="s">
        <v>615</v>
      </c>
    </row>
    <row r="446" spans="1:17" x14ac:dyDescent="0.35">
      <c r="A446" s="1" t="s">
        <v>243</v>
      </c>
      <c r="B446" s="6" t="s">
        <v>8</v>
      </c>
      <c r="C446" s="6" t="s">
        <v>8</v>
      </c>
      <c r="D446" s="6" t="s">
        <v>8</v>
      </c>
      <c r="F446" s="6" t="s">
        <v>8</v>
      </c>
      <c r="H446" s="6" t="s">
        <v>8</v>
      </c>
      <c r="I446" s="6" t="s">
        <v>8</v>
      </c>
      <c r="M446" s="16"/>
      <c r="N446" s="60"/>
    </row>
    <row r="447" spans="1:17" x14ac:dyDescent="0.35">
      <c r="A447" t="s">
        <v>8</v>
      </c>
      <c r="M447" s="16"/>
      <c r="N447" s="60"/>
    </row>
    <row r="448" spans="1:17" x14ac:dyDescent="0.35">
      <c r="A448" s="1" t="s">
        <v>26</v>
      </c>
      <c r="B448" s="6">
        <v>3000</v>
      </c>
      <c r="C448" s="6">
        <v>0</v>
      </c>
      <c r="D448" s="6">
        <v>0</v>
      </c>
      <c r="F448" s="6">
        <v>3000</v>
      </c>
      <c r="G448" s="6">
        <f>B448+E448</f>
        <v>3000</v>
      </c>
      <c r="H448" s="6">
        <v>2527.48</v>
      </c>
      <c r="I448" s="6">
        <v>472.52</v>
      </c>
      <c r="K448" s="15">
        <v>3000</v>
      </c>
      <c r="M448" s="16"/>
      <c r="N448" s="59" t="s">
        <v>615</v>
      </c>
    </row>
    <row r="449" spans="1:17" x14ac:dyDescent="0.35">
      <c r="A449" s="1" t="s">
        <v>244</v>
      </c>
      <c r="B449" s="6" t="s">
        <v>8</v>
      </c>
      <c r="C449" s="6" t="s">
        <v>8</v>
      </c>
      <c r="D449" s="6" t="s">
        <v>8</v>
      </c>
      <c r="F449" s="6" t="s">
        <v>8</v>
      </c>
      <c r="H449" s="6" t="s">
        <v>8</v>
      </c>
      <c r="I449" s="6" t="s">
        <v>8</v>
      </c>
      <c r="M449" s="16"/>
      <c r="N449" s="60"/>
    </row>
    <row r="450" spans="1:17" x14ac:dyDescent="0.35">
      <c r="A450" t="s">
        <v>8</v>
      </c>
      <c r="M450" s="16"/>
      <c r="N450" s="60"/>
    </row>
    <row r="451" spans="1:17" x14ac:dyDescent="0.35">
      <c r="A451" s="1" t="s">
        <v>28</v>
      </c>
      <c r="B451" s="6">
        <v>4000</v>
      </c>
      <c r="C451" s="6">
        <v>0</v>
      </c>
      <c r="D451" s="6">
        <v>0</v>
      </c>
      <c r="F451" s="6">
        <v>4000</v>
      </c>
      <c r="G451" s="6">
        <f>B451+E451</f>
        <v>4000</v>
      </c>
      <c r="H451" s="6">
        <v>2272.02</v>
      </c>
      <c r="I451" s="6">
        <v>1727.98</v>
      </c>
      <c r="K451" s="15">
        <v>4000</v>
      </c>
      <c r="M451" s="16"/>
      <c r="N451" s="59" t="s">
        <v>615</v>
      </c>
    </row>
    <row r="452" spans="1:17" x14ac:dyDescent="0.35">
      <c r="A452" s="1" t="s">
        <v>245</v>
      </c>
      <c r="B452" s="6" t="s">
        <v>8</v>
      </c>
      <c r="C452" s="6" t="s">
        <v>8</v>
      </c>
      <c r="D452" s="6" t="s">
        <v>8</v>
      </c>
      <c r="F452" s="6" t="s">
        <v>8</v>
      </c>
      <c r="H452" s="6" t="s">
        <v>8</v>
      </c>
      <c r="I452" s="6" t="s">
        <v>8</v>
      </c>
      <c r="M452" s="16"/>
      <c r="N452" s="60"/>
    </row>
    <row r="453" spans="1:17" x14ac:dyDescent="0.35">
      <c r="A453" t="s">
        <v>8</v>
      </c>
      <c r="M453" s="16"/>
      <c r="N453" s="60"/>
    </row>
    <row r="454" spans="1:17" x14ac:dyDescent="0.35">
      <c r="A454" s="1" t="s">
        <v>246</v>
      </c>
      <c r="B454" s="6">
        <v>10000</v>
      </c>
      <c r="C454" s="6">
        <v>38002.379999999997</v>
      </c>
      <c r="D454" s="6">
        <v>0</v>
      </c>
      <c r="E454" s="6">
        <f>10000+18002.38</f>
        <v>28002.38</v>
      </c>
      <c r="F454" s="6">
        <v>48002.38</v>
      </c>
      <c r="G454" s="6">
        <f>B454+E454</f>
        <v>38002.380000000005</v>
      </c>
      <c r="H454" s="6">
        <v>18002.38</v>
      </c>
      <c r="I454" s="6">
        <v>30000</v>
      </c>
      <c r="K454" s="15">
        <v>25000</v>
      </c>
      <c r="M454" s="16"/>
      <c r="N454" s="59" t="s">
        <v>615</v>
      </c>
    </row>
    <row r="455" spans="1:17" x14ac:dyDescent="0.35">
      <c r="A455" s="1" t="s">
        <v>247</v>
      </c>
      <c r="B455" s="6" t="s">
        <v>8</v>
      </c>
      <c r="C455" s="6" t="s">
        <v>8</v>
      </c>
      <c r="D455" s="6" t="s">
        <v>8</v>
      </c>
      <c r="F455" s="6" t="s">
        <v>8</v>
      </c>
      <c r="H455" s="6" t="s">
        <v>8</v>
      </c>
      <c r="I455" s="6" t="s">
        <v>8</v>
      </c>
      <c r="M455" s="16"/>
      <c r="N455" s="60"/>
    </row>
    <row r="456" spans="1:17" x14ac:dyDescent="0.35">
      <c r="A456" t="s">
        <v>8</v>
      </c>
      <c r="M456" s="16"/>
      <c r="N456" s="60"/>
    </row>
    <row r="457" spans="1:17" x14ac:dyDescent="0.35">
      <c r="A457" s="1" t="s">
        <v>40</v>
      </c>
      <c r="B457" s="6">
        <v>3500</v>
      </c>
      <c r="C457" s="6">
        <v>0</v>
      </c>
      <c r="D457" s="6">
        <v>0</v>
      </c>
      <c r="F457" s="6">
        <v>3500</v>
      </c>
      <c r="G457" s="6">
        <f>B457+E457</f>
        <v>3500</v>
      </c>
      <c r="H457" s="6">
        <v>0</v>
      </c>
      <c r="I457" s="6">
        <v>3500</v>
      </c>
      <c r="K457" s="16">
        <f>H457/21*26</f>
        <v>0</v>
      </c>
      <c r="M457" s="16"/>
      <c r="N457" s="59" t="s">
        <v>615</v>
      </c>
      <c r="Q457" s="9"/>
    </row>
    <row r="458" spans="1:17" x14ac:dyDescent="0.35">
      <c r="A458" s="1" t="s">
        <v>248</v>
      </c>
      <c r="B458" s="6" t="s">
        <v>8</v>
      </c>
      <c r="C458" s="6" t="s">
        <v>8</v>
      </c>
      <c r="D458" s="6" t="s">
        <v>8</v>
      </c>
      <c r="F458" s="6" t="s">
        <v>8</v>
      </c>
      <c r="H458" s="6" t="s">
        <v>8</v>
      </c>
      <c r="I458" s="6" t="s">
        <v>8</v>
      </c>
      <c r="M458" s="16"/>
      <c r="N458" s="60"/>
    </row>
    <row r="459" spans="1:17" x14ac:dyDescent="0.35">
      <c r="A459" t="s">
        <v>8</v>
      </c>
      <c r="M459" s="16"/>
      <c r="N459" s="60"/>
    </row>
    <row r="460" spans="1:17" x14ac:dyDescent="0.35">
      <c r="A460" s="1" t="s">
        <v>52</v>
      </c>
      <c r="B460" s="6">
        <v>400</v>
      </c>
      <c r="C460" s="6">
        <v>300</v>
      </c>
      <c r="D460" s="6">
        <v>0</v>
      </c>
      <c r="E460" s="6">
        <v>-100</v>
      </c>
      <c r="F460" s="6">
        <v>700</v>
      </c>
      <c r="G460" s="6">
        <f>B460+E460</f>
        <v>300</v>
      </c>
      <c r="H460" s="6">
        <v>104.47</v>
      </c>
      <c r="I460" s="6">
        <v>595.53</v>
      </c>
      <c r="K460" s="15">
        <v>300</v>
      </c>
      <c r="M460" s="16"/>
      <c r="N460" s="59" t="s">
        <v>615</v>
      </c>
    </row>
    <row r="461" spans="1:17" x14ac:dyDescent="0.35">
      <c r="A461" s="1" t="s">
        <v>249</v>
      </c>
      <c r="B461" s="6" t="s">
        <v>8</v>
      </c>
      <c r="C461" s="6" t="s">
        <v>8</v>
      </c>
      <c r="D461" s="6" t="s">
        <v>8</v>
      </c>
      <c r="F461" s="6" t="s">
        <v>8</v>
      </c>
      <c r="H461" s="6" t="s">
        <v>8</v>
      </c>
      <c r="I461" s="6" t="s">
        <v>8</v>
      </c>
      <c r="M461" s="16"/>
      <c r="N461" s="60"/>
    </row>
    <row r="462" spans="1:17" x14ac:dyDescent="0.35">
      <c r="A462" t="s">
        <v>8</v>
      </c>
      <c r="M462" s="16"/>
      <c r="N462" s="60"/>
    </row>
    <row r="463" spans="1:17" x14ac:dyDescent="0.35">
      <c r="A463" s="1" t="s">
        <v>54</v>
      </c>
      <c r="B463" s="6">
        <v>35000</v>
      </c>
      <c r="C463" s="6">
        <v>20000</v>
      </c>
      <c r="D463" s="6">
        <v>0</v>
      </c>
      <c r="E463" s="6">
        <v>-15000</v>
      </c>
      <c r="F463" s="6">
        <v>55000</v>
      </c>
      <c r="G463" s="6">
        <f>B463+E463</f>
        <v>20000</v>
      </c>
      <c r="H463" s="6">
        <v>12821.13</v>
      </c>
      <c r="I463" s="6">
        <v>42178.87</v>
      </c>
      <c r="K463" s="15">
        <v>20000</v>
      </c>
      <c r="M463" s="16"/>
      <c r="N463" s="59" t="s">
        <v>615</v>
      </c>
    </row>
    <row r="464" spans="1:17" x14ac:dyDescent="0.35">
      <c r="A464" s="1" t="s">
        <v>250</v>
      </c>
      <c r="B464" s="6" t="s">
        <v>8</v>
      </c>
      <c r="C464" s="6" t="s">
        <v>8</v>
      </c>
      <c r="D464" s="6" t="s">
        <v>8</v>
      </c>
      <c r="F464" s="6" t="s">
        <v>8</v>
      </c>
      <c r="H464" s="6" t="s">
        <v>8</v>
      </c>
      <c r="I464" s="6" t="s">
        <v>8</v>
      </c>
      <c r="M464" s="16"/>
      <c r="N464" s="60"/>
    </row>
    <row r="465" spans="1:14" x14ac:dyDescent="0.35">
      <c r="A465" t="s">
        <v>8</v>
      </c>
      <c r="M465" s="16"/>
      <c r="N465" s="60"/>
    </row>
    <row r="466" spans="1:14" x14ac:dyDescent="0.35">
      <c r="A466" s="1" t="s">
        <v>56</v>
      </c>
      <c r="B466" s="6">
        <v>2000</v>
      </c>
      <c r="C466" s="6">
        <v>1000</v>
      </c>
      <c r="D466" s="6">
        <v>0</v>
      </c>
      <c r="E466" s="6">
        <v>-1000</v>
      </c>
      <c r="F466" s="6">
        <v>3000</v>
      </c>
      <c r="G466" s="6">
        <f>B466+E466</f>
        <v>1000</v>
      </c>
      <c r="H466" s="6">
        <v>0</v>
      </c>
      <c r="I466" s="6">
        <v>3000</v>
      </c>
      <c r="K466" s="15">
        <v>1000</v>
      </c>
      <c r="M466" s="16"/>
      <c r="N466" s="59" t="s">
        <v>615</v>
      </c>
    </row>
    <row r="467" spans="1:14" x14ac:dyDescent="0.35">
      <c r="A467" s="1" t="s">
        <v>251</v>
      </c>
      <c r="B467" s="6" t="s">
        <v>8</v>
      </c>
      <c r="C467" s="6" t="s">
        <v>8</v>
      </c>
      <c r="D467" s="6" t="s">
        <v>8</v>
      </c>
      <c r="F467" s="6" t="s">
        <v>8</v>
      </c>
      <c r="H467" s="6" t="s">
        <v>8</v>
      </c>
      <c r="I467" s="6" t="s">
        <v>8</v>
      </c>
      <c r="M467" s="16"/>
      <c r="N467" s="60"/>
    </row>
    <row r="468" spans="1:14" x14ac:dyDescent="0.35">
      <c r="A468" t="s">
        <v>8</v>
      </c>
      <c r="M468" s="16"/>
      <c r="N468" s="60"/>
    </row>
    <row r="469" spans="1:14" x14ac:dyDescent="0.35">
      <c r="A469" s="1" t="s">
        <v>252</v>
      </c>
      <c r="B469" s="6">
        <v>1500</v>
      </c>
      <c r="C469" s="6">
        <v>1000</v>
      </c>
      <c r="D469" s="6">
        <v>0</v>
      </c>
      <c r="E469" s="6">
        <v>-500</v>
      </c>
      <c r="F469" s="6">
        <v>2500</v>
      </c>
      <c r="G469" s="6">
        <f>B469+E469</f>
        <v>1000</v>
      </c>
      <c r="H469" s="6">
        <v>675.7</v>
      </c>
      <c r="I469" s="6">
        <v>1824.3</v>
      </c>
      <c r="K469" s="15">
        <v>1000</v>
      </c>
      <c r="M469" s="16"/>
      <c r="N469" s="59" t="s">
        <v>615</v>
      </c>
    </row>
    <row r="470" spans="1:14" x14ac:dyDescent="0.35">
      <c r="A470" s="1" t="s">
        <v>253</v>
      </c>
      <c r="B470" s="6" t="s">
        <v>8</v>
      </c>
      <c r="C470" s="6" t="s">
        <v>8</v>
      </c>
      <c r="D470" s="6" t="s">
        <v>8</v>
      </c>
      <c r="F470" s="6" t="s">
        <v>8</v>
      </c>
      <c r="H470" s="6" t="s">
        <v>8</v>
      </c>
      <c r="I470" s="6" t="s">
        <v>8</v>
      </c>
      <c r="M470" s="16"/>
      <c r="N470" s="43"/>
    </row>
    <row r="471" spans="1:14" x14ac:dyDescent="0.35">
      <c r="A471" t="s">
        <v>8</v>
      </c>
      <c r="M471" s="16"/>
      <c r="N471" s="43"/>
    </row>
    <row r="472" spans="1:14" x14ac:dyDescent="0.35">
      <c r="A472" s="1" t="s">
        <v>254</v>
      </c>
      <c r="B472" s="6">
        <v>2500</v>
      </c>
      <c r="C472" s="6">
        <v>600</v>
      </c>
      <c r="D472" s="6">
        <v>0</v>
      </c>
      <c r="E472" s="6">
        <v>-1900</v>
      </c>
      <c r="F472" s="6">
        <v>3100</v>
      </c>
      <c r="G472" s="6">
        <f>B472+E472</f>
        <v>600</v>
      </c>
      <c r="H472" s="6">
        <v>276.64999999999998</v>
      </c>
      <c r="I472" s="6">
        <v>2823.35</v>
      </c>
      <c r="K472" s="15">
        <v>600</v>
      </c>
      <c r="M472" s="16"/>
      <c r="N472" s="43" t="s">
        <v>615</v>
      </c>
    </row>
    <row r="473" spans="1:14" x14ac:dyDescent="0.35">
      <c r="A473" s="1" t="s">
        <v>255</v>
      </c>
      <c r="B473" s="6" t="s">
        <v>8</v>
      </c>
      <c r="C473" s="6" t="s">
        <v>8</v>
      </c>
      <c r="D473" s="6" t="s">
        <v>8</v>
      </c>
      <c r="F473" s="6" t="s">
        <v>8</v>
      </c>
      <c r="H473" s="6" t="s">
        <v>8</v>
      </c>
      <c r="I473" s="6" t="s">
        <v>8</v>
      </c>
      <c r="M473" s="16"/>
      <c r="N473" s="43"/>
    </row>
    <row r="474" spans="1:14" x14ac:dyDescent="0.35">
      <c r="A474" t="s">
        <v>8</v>
      </c>
      <c r="M474" s="16"/>
      <c r="N474" s="43"/>
    </row>
    <row r="475" spans="1:14" x14ac:dyDescent="0.35">
      <c r="A475" s="1" t="s">
        <v>256</v>
      </c>
      <c r="B475" s="6">
        <v>15000</v>
      </c>
      <c r="C475" s="6">
        <v>12000</v>
      </c>
      <c r="D475" s="6">
        <v>0</v>
      </c>
      <c r="E475" s="6">
        <v>-3000</v>
      </c>
      <c r="F475" s="6">
        <v>27000</v>
      </c>
      <c r="G475" s="6">
        <f>B475+E475</f>
        <v>12000</v>
      </c>
      <c r="H475" s="6">
        <v>9502</v>
      </c>
      <c r="I475" s="6">
        <v>17498</v>
      </c>
      <c r="K475" s="15">
        <v>12000</v>
      </c>
      <c r="M475" s="16"/>
      <c r="N475" s="43" t="s">
        <v>615</v>
      </c>
    </row>
    <row r="476" spans="1:14" x14ac:dyDescent="0.35">
      <c r="A476" s="1" t="s">
        <v>257</v>
      </c>
      <c r="B476" s="6" t="s">
        <v>8</v>
      </c>
      <c r="C476" s="6" t="s">
        <v>8</v>
      </c>
      <c r="D476" s="6" t="s">
        <v>8</v>
      </c>
      <c r="F476" s="6" t="s">
        <v>8</v>
      </c>
      <c r="H476" s="6" t="s">
        <v>8</v>
      </c>
      <c r="I476" s="6" t="s">
        <v>8</v>
      </c>
      <c r="M476" s="16"/>
      <c r="N476" s="43"/>
    </row>
    <row r="477" spans="1:14" x14ac:dyDescent="0.35">
      <c r="A477" t="s">
        <v>8</v>
      </c>
      <c r="M477" s="16"/>
      <c r="N477" s="43"/>
    </row>
    <row r="478" spans="1:14" x14ac:dyDescent="0.35">
      <c r="A478" s="1" t="s">
        <v>126</v>
      </c>
      <c r="B478" s="6">
        <v>750</v>
      </c>
      <c r="C478" s="6">
        <v>0</v>
      </c>
      <c r="D478" s="6">
        <v>0</v>
      </c>
      <c r="E478" s="6">
        <v>-750</v>
      </c>
      <c r="F478" s="6">
        <v>750</v>
      </c>
      <c r="G478" s="6">
        <f>B478+E478</f>
        <v>0</v>
      </c>
      <c r="H478" s="6">
        <v>0</v>
      </c>
      <c r="I478" s="6">
        <v>750</v>
      </c>
      <c r="K478" s="15">
        <v>0</v>
      </c>
      <c r="M478" s="16"/>
      <c r="N478" s="43" t="s">
        <v>615</v>
      </c>
    </row>
    <row r="479" spans="1:14" x14ac:dyDescent="0.35">
      <c r="A479" s="1" t="s">
        <v>258</v>
      </c>
      <c r="B479" s="6" t="s">
        <v>8</v>
      </c>
      <c r="C479" s="6" t="s">
        <v>8</v>
      </c>
      <c r="D479" s="6" t="s">
        <v>8</v>
      </c>
      <c r="F479" s="6" t="s">
        <v>8</v>
      </c>
      <c r="H479" s="6" t="s">
        <v>8</v>
      </c>
      <c r="I479" s="6" t="s">
        <v>8</v>
      </c>
      <c r="M479" s="16"/>
      <c r="N479" s="43"/>
    </row>
    <row r="480" spans="1:14" x14ac:dyDescent="0.35">
      <c r="A480" t="s">
        <v>8</v>
      </c>
      <c r="M480" s="16"/>
      <c r="N480" s="43"/>
    </row>
    <row r="481" spans="1:14" x14ac:dyDescent="0.35">
      <c r="A481" s="1" t="s">
        <v>259</v>
      </c>
      <c r="B481" s="6">
        <v>0</v>
      </c>
      <c r="C481" s="6">
        <v>0</v>
      </c>
      <c r="D481" s="6">
        <v>0</v>
      </c>
      <c r="F481" s="6">
        <v>0</v>
      </c>
      <c r="G481" s="6">
        <f>B481+E481</f>
        <v>0</v>
      </c>
      <c r="H481" s="6">
        <v>0</v>
      </c>
      <c r="I481" s="6">
        <v>0</v>
      </c>
      <c r="K481" s="15">
        <v>0</v>
      </c>
      <c r="M481" s="16"/>
      <c r="N481" s="43" t="s">
        <v>615</v>
      </c>
    </row>
    <row r="482" spans="1:14" x14ac:dyDescent="0.35">
      <c r="A482" s="1" t="s">
        <v>260</v>
      </c>
      <c r="B482" s="6" t="s">
        <v>8</v>
      </c>
      <c r="C482" s="6" t="s">
        <v>8</v>
      </c>
      <c r="D482" s="6" t="s">
        <v>8</v>
      </c>
      <c r="F482" s="6" t="s">
        <v>8</v>
      </c>
      <c r="H482" s="6" t="s">
        <v>8</v>
      </c>
      <c r="I482" s="6" t="s">
        <v>8</v>
      </c>
      <c r="M482" s="16"/>
      <c r="N482" s="43"/>
    </row>
    <row r="483" spans="1:14" x14ac:dyDescent="0.35">
      <c r="A483" t="s">
        <v>8</v>
      </c>
      <c r="M483" s="16"/>
      <c r="N483" s="43"/>
    </row>
    <row r="484" spans="1:14" x14ac:dyDescent="0.35">
      <c r="A484" s="1" t="s">
        <v>261</v>
      </c>
      <c r="B484" s="6">
        <v>4000</v>
      </c>
      <c r="C484" s="6">
        <v>3500</v>
      </c>
      <c r="D484" s="6">
        <v>0</v>
      </c>
      <c r="E484" s="6">
        <v>-500</v>
      </c>
      <c r="F484" s="6">
        <v>7500</v>
      </c>
      <c r="G484" s="6">
        <f>B484+E484</f>
        <v>3500</v>
      </c>
      <c r="H484" s="6">
        <v>2878.86</v>
      </c>
      <c r="I484" s="6">
        <v>4621.1400000000003</v>
      </c>
      <c r="K484" s="15">
        <v>3500</v>
      </c>
      <c r="M484" s="16"/>
      <c r="N484" s="43" t="s">
        <v>615</v>
      </c>
    </row>
    <row r="485" spans="1:14" x14ac:dyDescent="0.35">
      <c r="A485" s="1" t="s">
        <v>262</v>
      </c>
      <c r="B485" s="6" t="s">
        <v>8</v>
      </c>
      <c r="C485" s="6" t="s">
        <v>8</v>
      </c>
      <c r="D485" s="6" t="s">
        <v>8</v>
      </c>
      <c r="F485" s="6" t="s">
        <v>8</v>
      </c>
      <c r="H485" s="6" t="s">
        <v>8</v>
      </c>
      <c r="I485" s="6" t="s">
        <v>8</v>
      </c>
      <c r="M485" s="16"/>
      <c r="N485" s="43"/>
    </row>
    <row r="486" spans="1:14" x14ac:dyDescent="0.35">
      <c r="A486" t="s">
        <v>8</v>
      </c>
      <c r="M486" s="16"/>
      <c r="N486" s="43"/>
    </row>
    <row r="487" spans="1:14" x14ac:dyDescent="0.35">
      <c r="A487" s="1" t="s">
        <v>263</v>
      </c>
      <c r="B487" s="6">
        <v>0</v>
      </c>
      <c r="C487" s="6">
        <v>13333.33</v>
      </c>
      <c r="D487" s="6">
        <v>0</v>
      </c>
      <c r="E487" s="6">
        <v>7000</v>
      </c>
      <c r="F487" s="6">
        <v>16933.330000000002</v>
      </c>
      <c r="G487" s="6">
        <f>B487+E487</f>
        <v>7000</v>
      </c>
      <c r="H487" s="6">
        <v>6333.33</v>
      </c>
      <c r="I487" s="6">
        <v>10600</v>
      </c>
      <c r="K487" s="15">
        <v>13333.33</v>
      </c>
      <c r="M487" s="16"/>
      <c r="N487" s="43" t="s">
        <v>615</v>
      </c>
    </row>
    <row r="488" spans="1:14" x14ac:dyDescent="0.35">
      <c r="A488" s="1" t="s">
        <v>264</v>
      </c>
      <c r="B488" s="6" t="s">
        <v>8</v>
      </c>
      <c r="C488" s="6" t="s">
        <v>8</v>
      </c>
      <c r="D488" s="6" t="s">
        <v>8</v>
      </c>
      <c r="F488" s="6" t="s">
        <v>8</v>
      </c>
      <c r="H488" s="6" t="s">
        <v>8</v>
      </c>
      <c r="I488" s="6" t="s">
        <v>8</v>
      </c>
      <c r="M488" s="16"/>
      <c r="N488" s="43"/>
    </row>
    <row r="489" spans="1:14" x14ac:dyDescent="0.35">
      <c r="A489" t="s">
        <v>8</v>
      </c>
      <c r="M489" s="16"/>
      <c r="N489" s="43"/>
    </row>
    <row r="490" spans="1:14" x14ac:dyDescent="0.35">
      <c r="A490" s="1" t="s">
        <v>140</v>
      </c>
      <c r="B490" s="6">
        <v>0</v>
      </c>
      <c r="C490" s="6">
        <v>0</v>
      </c>
      <c r="D490" s="6">
        <v>0</v>
      </c>
      <c r="F490" s="6">
        <v>0</v>
      </c>
      <c r="G490" s="6">
        <f>B490+E490</f>
        <v>0</v>
      </c>
      <c r="H490" s="6">
        <v>0</v>
      </c>
      <c r="I490" s="6">
        <v>0</v>
      </c>
      <c r="K490" s="15">
        <v>0</v>
      </c>
      <c r="M490" s="16"/>
      <c r="N490" s="43" t="s">
        <v>615</v>
      </c>
    </row>
    <row r="491" spans="1:14" x14ac:dyDescent="0.35">
      <c r="A491" s="1" t="s">
        <v>265</v>
      </c>
      <c r="B491" s="6" t="s">
        <v>8</v>
      </c>
      <c r="C491" s="6" t="s">
        <v>8</v>
      </c>
      <c r="D491" s="6" t="s">
        <v>8</v>
      </c>
      <c r="F491" s="6" t="s">
        <v>8</v>
      </c>
      <c r="H491" s="6" t="s">
        <v>8</v>
      </c>
      <c r="I491" s="6" t="s">
        <v>8</v>
      </c>
      <c r="M491" s="16"/>
      <c r="N491" s="43"/>
    </row>
    <row r="492" spans="1:14" x14ac:dyDescent="0.35">
      <c r="A492" t="s">
        <v>8</v>
      </c>
      <c r="M492" s="16"/>
      <c r="N492" s="43"/>
    </row>
    <row r="493" spans="1:14" x14ac:dyDescent="0.35">
      <c r="A493" s="1" t="s">
        <v>266</v>
      </c>
      <c r="B493" s="6">
        <v>15000</v>
      </c>
      <c r="C493" s="6">
        <v>55000</v>
      </c>
      <c r="D493" s="6">
        <v>0</v>
      </c>
      <c r="E493" s="6">
        <v>40000</v>
      </c>
      <c r="F493" s="6">
        <v>70000</v>
      </c>
      <c r="G493" s="6">
        <f>B493+E493</f>
        <v>55000</v>
      </c>
      <c r="H493" s="6">
        <v>50326.45</v>
      </c>
      <c r="I493" s="6">
        <v>19673.55</v>
      </c>
      <c r="K493" s="15">
        <v>55000</v>
      </c>
      <c r="M493" s="16"/>
      <c r="N493" s="43" t="s">
        <v>615</v>
      </c>
    </row>
    <row r="494" spans="1:14" x14ac:dyDescent="0.35">
      <c r="A494" s="1" t="s">
        <v>267</v>
      </c>
      <c r="B494" s="6" t="s">
        <v>8</v>
      </c>
      <c r="C494" s="6" t="s">
        <v>8</v>
      </c>
      <c r="D494" s="6" t="s">
        <v>8</v>
      </c>
      <c r="F494" s="6" t="s">
        <v>8</v>
      </c>
      <c r="H494" s="6" t="s">
        <v>8</v>
      </c>
      <c r="I494" s="6" t="s">
        <v>8</v>
      </c>
      <c r="M494" s="16"/>
    </row>
    <row r="495" spans="1:14" hidden="1" x14ac:dyDescent="0.35">
      <c r="A495" t="s">
        <v>8</v>
      </c>
      <c r="M495" s="16"/>
    </row>
    <row r="496" spans="1:14" hidden="1" x14ac:dyDescent="0.35">
      <c r="A496" s="1" t="s">
        <v>268</v>
      </c>
      <c r="B496" s="6">
        <v>0</v>
      </c>
      <c r="C496" s="6">
        <v>0</v>
      </c>
      <c r="D496" s="6">
        <v>0</v>
      </c>
      <c r="F496" s="6">
        <v>0</v>
      </c>
      <c r="G496" s="6">
        <f>B496+E496</f>
        <v>0</v>
      </c>
      <c r="H496" s="6">
        <v>0</v>
      </c>
      <c r="I496" s="6">
        <v>0</v>
      </c>
      <c r="K496" s="15">
        <v>0</v>
      </c>
      <c r="M496" s="16">
        <v>0</v>
      </c>
    </row>
    <row r="497" spans="1:13" hidden="1" x14ac:dyDescent="0.35">
      <c r="A497" s="1" t="s">
        <v>269</v>
      </c>
      <c r="B497" s="6" t="s">
        <v>8</v>
      </c>
      <c r="C497" s="6" t="s">
        <v>8</v>
      </c>
      <c r="D497" s="6" t="s">
        <v>8</v>
      </c>
      <c r="F497" s="6" t="s">
        <v>8</v>
      </c>
      <c r="H497" s="6" t="s">
        <v>8</v>
      </c>
      <c r="I497" s="6" t="s">
        <v>8</v>
      </c>
      <c r="M497" s="16"/>
    </row>
    <row r="498" spans="1:13" hidden="1" x14ac:dyDescent="0.35">
      <c r="A498" t="s">
        <v>8</v>
      </c>
      <c r="M498" s="16"/>
    </row>
    <row r="499" spans="1:13" hidden="1" x14ac:dyDescent="0.35">
      <c r="A499" s="1" t="s">
        <v>65</v>
      </c>
      <c r="B499" s="6">
        <v>0</v>
      </c>
      <c r="C499" s="6">
        <v>0</v>
      </c>
      <c r="D499" s="6">
        <v>0</v>
      </c>
      <c r="F499" s="6">
        <v>0</v>
      </c>
      <c r="G499" s="6">
        <f>B499+E499</f>
        <v>0</v>
      </c>
      <c r="H499" s="6">
        <v>0</v>
      </c>
      <c r="I499" s="6">
        <v>0</v>
      </c>
      <c r="K499" s="15">
        <v>0</v>
      </c>
      <c r="M499" s="16">
        <v>0</v>
      </c>
    </row>
    <row r="500" spans="1:13" hidden="1" x14ac:dyDescent="0.35">
      <c r="A500" s="1" t="s">
        <v>270</v>
      </c>
      <c r="B500" s="6" t="s">
        <v>8</v>
      </c>
      <c r="C500" s="6" t="s">
        <v>8</v>
      </c>
      <c r="D500" s="6" t="s">
        <v>8</v>
      </c>
      <c r="F500" s="6" t="s">
        <v>8</v>
      </c>
      <c r="H500" s="6" t="s">
        <v>8</v>
      </c>
      <c r="I500" s="6" t="s">
        <v>8</v>
      </c>
      <c r="M500" s="16"/>
    </row>
    <row r="501" spans="1:13" hidden="1" x14ac:dyDescent="0.35">
      <c r="A501" t="s">
        <v>8</v>
      </c>
      <c r="M501" s="16"/>
    </row>
    <row r="502" spans="1:13" hidden="1" x14ac:dyDescent="0.35">
      <c r="A502" s="1" t="s">
        <v>16</v>
      </c>
      <c r="B502" s="6">
        <v>0</v>
      </c>
      <c r="C502" s="6">
        <v>0</v>
      </c>
      <c r="D502" s="6">
        <v>0</v>
      </c>
      <c r="F502" s="6">
        <v>0</v>
      </c>
      <c r="G502" s="6">
        <f>B502+E502</f>
        <v>0</v>
      </c>
      <c r="H502" s="6">
        <v>0</v>
      </c>
      <c r="I502" s="6">
        <v>0</v>
      </c>
      <c r="K502" s="15">
        <v>0</v>
      </c>
      <c r="M502" s="16">
        <v>0</v>
      </c>
    </row>
    <row r="503" spans="1:13" hidden="1" x14ac:dyDescent="0.35">
      <c r="A503" s="1" t="s">
        <v>271</v>
      </c>
      <c r="B503" s="6" t="s">
        <v>8</v>
      </c>
      <c r="C503" s="6" t="s">
        <v>8</v>
      </c>
      <c r="D503" s="6" t="s">
        <v>8</v>
      </c>
      <c r="F503" s="6" t="s">
        <v>8</v>
      </c>
      <c r="H503" s="6" t="s">
        <v>8</v>
      </c>
      <c r="I503" s="6" t="s">
        <v>8</v>
      </c>
      <c r="M503" s="16"/>
    </row>
    <row r="504" spans="1:13" hidden="1" x14ac:dyDescent="0.35">
      <c r="A504" t="s">
        <v>8</v>
      </c>
      <c r="M504" s="16"/>
    </row>
    <row r="505" spans="1:13" hidden="1" x14ac:dyDescent="0.35">
      <c r="A505" s="1" t="s">
        <v>18</v>
      </c>
      <c r="B505" s="6">
        <v>0</v>
      </c>
      <c r="C505" s="6">
        <v>0</v>
      </c>
      <c r="D505" s="6">
        <v>0</v>
      </c>
      <c r="F505" s="6">
        <v>0</v>
      </c>
      <c r="G505" s="6">
        <f>B505+E505</f>
        <v>0</v>
      </c>
      <c r="H505" s="6">
        <v>0</v>
      </c>
      <c r="I505" s="6">
        <v>0</v>
      </c>
      <c r="K505" s="15">
        <v>0</v>
      </c>
      <c r="M505" s="16">
        <v>0</v>
      </c>
    </row>
    <row r="506" spans="1:13" hidden="1" x14ac:dyDescent="0.35">
      <c r="A506" s="1" t="s">
        <v>272</v>
      </c>
      <c r="B506" s="6" t="s">
        <v>8</v>
      </c>
      <c r="C506" s="6" t="s">
        <v>8</v>
      </c>
      <c r="D506" s="6" t="s">
        <v>8</v>
      </c>
      <c r="F506" s="6" t="s">
        <v>8</v>
      </c>
      <c r="H506" s="6" t="s">
        <v>8</v>
      </c>
      <c r="I506" s="6" t="s">
        <v>8</v>
      </c>
      <c r="M506" s="16"/>
    </row>
    <row r="507" spans="1:13" hidden="1" x14ac:dyDescent="0.35">
      <c r="A507" t="s">
        <v>8</v>
      </c>
      <c r="M507" s="16"/>
    </row>
    <row r="508" spans="1:13" hidden="1" x14ac:dyDescent="0.35">
      <c r="A508" s="1" t="s">
        <v>38</v>
      </c>
      <c r="B508" s="6">
        <v>0</v>
      </c>
      <c r="C508" s="6">
        <v>0</v>
      </c>
      <c r="D508" s="6">
        <v>0</v>
      </c>
      <c r="F508" s="6">
        <v>0</v>
      </c>
      <c r="G508" s="6">
        <f>B508+E508</f>
        <v>0</v>
      </c>
      <c r="H508" s="6">
        <v>0</v>
      </c>
      <c r="I508" s="6">
        <v>0</v>
      </c>
      <c r="K508" s="15">
        <v>0</v>
      </c>
      <c r="M508" s="16">
        <v>0</v>
      </c>
    </row>
    <row r="509" spans="1:13" hidden="1" x14ac:dyDescent="0.35">
      <c r="A509" s="1" t="s">
        <v>273</v>
      </c>
      <c r="B509" s="6" t="s">
        <v>8</v>
      </c>
      <c r="C509" s="6" t="s">
        <v>8</v>
      </c>
      <c r="D509" s="6" t="s">
        <v>8</v>
      </c>
      <c r="F509" s="6" t="s">
        <v>8</v>
      </c>
      <c r="H509" s="6" t="s">
        <v>8</v>
      </c>
      <c r="I509" s="6" t="s">
        <v>8</v>
      </c>
      <c r="M509" s="16"/>
    </row>
    <row r="510" spans="1:13" hidden="1" x14ac:dyDescent="0.35">
      <c r="A510" t="s">
        <v>8</v>
      </c>
      <c r="M510" s="16"/>
    </row>
    <row r="511" spans="1:13" hidden="1" x14ac:dyDescent="0.35">
      <c r="A511" s="1" t="s">
        <v>274</v>
      </c>
      <c r="B511" s="6">
        <v>0</v>
      </c>
      <c r="C511" s="6">
        <v>0</v>
      </c>
      <c r="D511" s="6">
        <v>0</v>
      </c>
      <c r="F511" s="6">
        <v>0</v>
      </c>
      <c r="G511" s="6">
        <f>B511+E511</f>
        <v>0</v>
      </c>
      <c r="H511" s="6">
        <v>0</v>
      </c>
      <c r="I511" s="6">
        <v>0</v>
      </c>
      <c r="K511" s="15">
        <v>0</v>
      </c>
      <c r="M511" s="16">
        <v>0</v>
      </c>
    </row>
    <row r="512" spans="1:13" hidden="1" x14ac:dyDescent="0.35">
      <c r="A512" s="1" t="s">
        <v>275</v>
      </c>
      <c r="B512" s="6" t="s">
        <v>8</v>
      </c>
      <c r="C512" s="6" t="s">
        <v>8</v>
      </c>
      <c r="D512" s="6" t="s">
        <v>8</v>
      </c>
      <c r="F512" s="6" t="s">
        <v>8</v>
      </c>
      <c r="H512" s="6" t="s">
        <v>8</v>
      </c>
      <c r="I512" s="6" t="s">
        <v>8</v>
      </c>
      <c r="M512" s="16"/>
    </row>
    <row r="513" spans="1:19" x14ac:dyDescent="0.35">
      <c r="A513" s="46" t="s">
        <v>8</v>
      </c>
      <c r="B513" s="47"/>
      <c r="C513" s="47"/>
      <c r="D513" s="47"/>
      <c r="E513" s="47"/>
      <c r="F513" s="47"/>
      <c r="G513" s="47"/>
      <c r="H513" s="47"/>
      <c r="I513" s="47"/>
      <c r="J513" s="47"/>
      <c r="K513" s="48"/>
      <c r="L513" s="46"/>
      <c r="M513" s="49"/>
      <c r="N513" s="46"/>
      <c r="O513" s="46"/>
      <c r="P513" s="46"/>
      <c r="Q513" s="46"/>
      <c r="R513" s="46"/>
      <c r="S513" s="46"/>
    </row>
    <row r="514" spans="1:19" x14ac:dyDescent="0.35">
      <c r="A514" s="1" t="s">
        <v>276</v>
      </c>
      <c r="B514" s="6">
        <v>87994</v>
      </c>
      <c r="C514" s="6">
        <v>0</v>
      </c>
      <c r="D514" s="6">
        <v>0</v>
      </c>
      <c r="F514" s="6">
        <v>87994</v>
      </c>
      <c r="G514" s="6">
        <f>B514+E514</f>
        <v>87994</v>
      </c>
      <c r="H514" s="6">
        <v>54215.38</v>
      </c>
      <c r="I514" s="6">
        <v>33778.620000000003</v>
      </c>
      <c r="K514" s="16">
        <f>H514/21*26</f>
        <v>67123.803809523801</v>
      </c>
      <c r="M514" s="16">
        <f>89285.2-M517</f>
        <v>85285.2</v>
      </c>
      <c r="Q514" s="9">
        <f>M514</f>
        <v>85285.2</v>
      </c>
    </row>
    <row r="515" spans="1:19" x14ac:dyDescent="0.35">
      <c r="A515" s="1" t="s">
        <v>277</v>
      </c>
      <c r="B515" s="6" t="s">
        <v>8</v>
      </c>
      <c r="C515" s="6" t="s">
        <v>8</v>
      </c>
      <c r="D515" s="6" t="s">
        <v>8</v>
      </c>
      <c r="F515" s="6" t="s">
        <v>8</v>
      </c>
      <c r="H515" s="6" t="s">
        <v>8</v>
      </c>
      <c r="I515" s="6" t="s">
        <v>8</v>
      </c>
      <c r="M515" s="16"/>
    </row>
    <row r="516" spans="1:19" x14ac:dyDescent="0.35">
      <c r="A516" t="s">
        <v>8</v>
      </c>
      <c r="M516" s="16"/>
    </row>
    <row r="517" spans="1:19" x14ac:dyDescent="0.35">
      <c r="A517" s="1" t="s">
        <v>12</v>
      </c>
      <c r="B517" s="6">
        <v>4000</v>
      </c>
      <c r="C517" s="6">
        <v>7133.28</v>
      </c>
      <c r="D517" s="6">
        <v>0</v>
      </c>
      <c r="E517" s="6">
        <v>-500</v>
      </c>
      <c r="F517" s="6">
        <v>11133.28</v>
      </c>
      <c r="G517" s="6">
        <f>B517+E517</f>
        <v>3500</v>
      </c>
      <c r="H517" s="6">
        <v>2725.27</v>
      </c>
      <c r="I517" s="6">
        <v>8408.01</v>
      </c>
      <c r="K517" s="16">
        <f>H517/21*26</f>
        <v>3374.1438095238095</v>
      </c>
      <c r="M517" s="16">
        <v>4000</v>
      </c>
      <c r="Q517" s="9">
        <f>M517</f>
        <v>4000</v>
      </c>
    </row>
    <row r="518" spans="1:19" x14ac:dyDescent="0.35">
      <c r="A518" s="1" t="s">
        <v>278</v>
      </c>
      <c r="B518" s="6" t="s">
        <v>8</v>
      </c>
      <c r="C518" s="6" t="s">
        <v>8</v>
      </c>
      <c r="D518" s="6" t="s">
        <v>8</v>
      </c>
      <c r="F518" s="6" t="s">
        <v>8</v>
      </c>
      <c r="H518" s="6" t="s">
        <v>8</v>
      </c>
      <c r="I518" s="6" t="s">
        <v>8</v>
      </c>
      <c r="M518" s="16"/>
    </row>
    <row r="519" spans="1:19" x14ac:dyDescent="0.35">
      <c r="A519" t="s">
        <v>8</v>
      </c>
      <c r="M519" s="16"/>
    </row>
    <row r="520" spans="1:19" x14ac:dyDescent="0.35">
      <c r="A520" s="1" t="s">
        <v>65</v>
      </c>
      <c r="B520" s="6">
        <v>6732</v>
      </c>
      <c r="C520" s="6">
        <v>0</v>
      </c>
      <c r="D520" s="6">
        <v>0</v>
      </c>
      <c r="F520" s="6">
        <v>6732</v>
      </c>
      <c r="G520" s="6">
        <f>B520+E520</f>
        <v>6732</v>
      </c>
      <c r="H520" s="6">
        <v>4369.75</v>
      </c>
      <c r="I520" s="6">
        <v>2362.25</v>
      </c>
      <c r="K520" s="16">
        <f>H520/21*26</f>
        <v>5410.166666666667</v>
      </c>
      <c r="M520" s="16">
        <v>6830.3178000000007</v>
      </c>
      <c r="Q520" s="9">
        <f>M520</f>
        <v>6830.3178000000007</v>
      </c>
    </row>
    <row r="521" spans="1:19" x14ac:dyDescent="0.35">
      <c r="A521" s="1" t="s">
        <v>279</v>
      </c>
      <c r="B521" s="6" t="s">
        <v>8</v>
      </c>
      <c r="C521" s="6" t="s">
        <v>8</v>
      </c>
      <c r="D521" s="6" t="s">
        <v>8</v>
      </c>
      <c r="F521" s="6" t="s">
        <v>8</v>
      </c>
      <c r="H521" s="6" t="s">
        <v>8</v>
      </c>
      <c r="I521" s="6" t="s">
        <v>8</v>
      </c>
      <c r="M521" s="16"/>
    </row>
    <row r="522" spans="1:19" x14ac:dyDescent="0.35">
      <c r="A522" t="s">
        <v>8</v>
      </c>
      <c r="M522" s="16"/>
    </row>
    <row r="523" spans="1:19" x14ac:dyDescent="0.35">
      <c r="A523" s="1" t="s">
        <v>16</v>
      </c>
      <c r="B523" s="6">
        <v>4444</v>
      </c>
      <c r="C523" s="6">
        <v>0</v>
      </c>
      <c r="D523" s="6">
        <v>0</v>
      </c>
      <c r="F523" s="6">
        <v>4444</v>
      </c>
      <c r="G523" s="6">
        <f>B523+E523</f>
        <v>4444</v>
      </c>
      <c r="H523" s="6">
        <v>3366.85</v>
      </c>
      <c r="I523" s="6">
        <v>1077.1500000000001</v>
      </c>
      <c r="K523" s="16">
        <f>H523/21*26</f>
        <v>4168.4809523809527</v>
      </c>
      <c r="M523" s="16">
        <v>4383.9033200000003</v>
      </c>
      <c r="Q523" s="9">
        <f>M523</f>
        <v>4383.9033200000003</v>
      </c>
    </row>
    <row r="524" spans="1:19" x14ac:dyDescent="0.35">
      <c r="A524" s="1" t="s">
        <v>280</v>
      </c>
      <c r="B524" s="6" t="s">
        <v>8</v>
      </c>
      <c r="C524" s="6" t="s">
        <v>8</v>
      </c>
      <c r="D524" s="6" t="s">
        <v>8</v>
      </c>
      <c r="F524" s="6" t="s">
        <v>8</v>
      </c>
      <c r="H524" s="6" t="s">
        <v>8</v>
      </c>
      <c r="I524" s="6" t="s">
        <v>8</v>
      </c>
      <c r="M524" s="16"/>
    </row>
    <row r="525" spans="1:19" x14ac:dyDescent="0.35">
      <c r="A525" t="s">
        <v>8</v>
      </c>
      <c r="M525" s="16"/>
    </row>
    <row r="526" spans="1:19" x14ac:dyDescent="0.35">
      <c r="A526" s="1" t="s">
        <v>18</v>
      </c>
      <c r="B526" s="6">
        <v>21127</v>
      </c>
      <c r="C526" s="6">
        <v>0</v>
      </c>
      <c r="D526" s="6">
        <v>0</v>
      </c>
      <c r="F526" s="6">
        <v>21127</v>
      </c>
      <c r="G526" s="6">
        <f>B526+E526</f>
        <v>21127</v>
      </c>
      <c r="H526" s="6">
        <v>18542</v>
      </c>
      <c r="I526" s="6">
        <v>2585</v>
      </c>
      <c r="K526" s="16">
        <f>H526/21*26</f>
        <v>22956.761904761905</v>
      </c>
      <c r="M526" s="16">
        <v>21549.040000000001</v>
      </c>
      <c r="Q526" s="9">
        <f>M526</f>
        <v>21549.040000000001</v>
      </c>
    </row>
    <row r="527" spans="1:19" x14ac:dyDescent="0.35">
      <c r="A527" s="1" t="s">
        <v>281</v>
      </c>
      <c r="B527" s="6" t="s">
        <v>8</v>
      </c>
      <c r="C527" s="6" t="s">
        <v>8</v>
      </c>
      <c r="D527" s="6" t="s">
        <v>8</v>
      </c>
      <c r="F527" s="6" t="s">
        <v>8</v>
      </c>
      <c r="H527" s="6" t="s">
        <v>8</v>
      </c>
      <c r="I527" s="6" t="s">
        <v>8</v>
      </c>
      <c r="M527" s="16"/>
    </row>
    <row r="528" spans="1:19" x14ac:dyDescent="0.35">
      <c r="A528" t="s">
        <v>8</v>
      </c>
      <c r="M528" s="16"/>
    </row>
    <row r="529" spans="1:17" x14ac:dyDescent="0.35">
      <c r="A529" s="1" t="s">
        <v>26</v>
      </c>
      <c r="B529" s="6">
        <v>600</v>
      </c>
      <c r="C529" s="6">
        <v>800</v>
      </c>
      <c r="D529" s="6">
        <v>0</v>
      </c>
      <c r="E529" s="6">
        <v>200</v>
      </c>
      <c r="F529" s="6">
        <v>1400</v>
      </c>
      <c r="G529" s="6">
        <f>B529+E529</f>
        <v>800</v>
      </c>
      <c r="H529" s="6">
        <v>778.9</v>
      </c>
      <c r="I529" s="6">
        <v>621.1</v>
      </c>
      <c r="K529" s="15">
        <v>800</v>
      </c>
      <c r="M529" s="16">
        <v>900</v>
      </c>
    </row>
    <row r="530" spans="1:17" x14ac:dyDescent="0.35">
      <c r="A530" s="1" t="s">
        <v>282</v>
      </c>
      <c r="B530" s="6" t="s">
        <v>8</v>
      </c>
      <c r="C530" s="6" t="s">
        <v>8</v>
      </c>
      <c r="D530" s="6" t="s">
        <v>8</v>
      </c>
      <c r="F530" s="6" t="s">
        <v>8</v>
      </c>
      <c r="H530" s="6" t="s">
        <v>8</v>
      </c>
      <c r="I530" s="6" t="s">
        <v>8</v>
      </c>
      <c r="M530" s="16"/>
    </row>
    <row r="531" spans="1:17" x14ac:dyDescent="0.35">
      <c r="A531" t="s">
        <v>8</v>
      </c>
      <c r="M531" s="16"/>
    </row>
    <row r="532" spans="1:17" x14ac:dyDescent="0.35">
      <c r="A532" s="1" t="s">
        <v>28</v>
      </c>
      <c r="B532" s="6">
        <v>2000</v>
      </c>
      <c r="C532" s="6">
        <v>0</v>
      </c>
      <c r="D532" s="6">
        <v>0</v>
      </c>
      <c r="F532" s="6">
        <v>2000</v>
      </c>
      <c r="G532" s="6">
        <f>B532+E532</f>
        <v>2000</v>
      </c>
      <c r="H532" s="6">
        <v>1154.43</v>
      </c>
      <c r="I532" s="6">
        <v>845.57</v>
      </c>
      <c r="K532" s="15">
        <v>2000</v>
      </c>
      <c r="M532" s="16">
        <v>2000</v>
      </c>
    </row>
    <row r="533" spans="1:17" x14ac:dyDescent="0.35">
      <c r="A533" s="1" t="s">
        <v>283</v>
      </c>
      <c r="B533" s="6" t="s">
        <v>8</v>
      </c>
      <c r="C533" s="6" t="s">
        <v>8</v>
      </c>
      <c r="D533" s="6" t="s">
        <v>8</v>
      </c>
      <c r="F533" s="6" t="s">
        <v>8</v>
      </c>
      <c r="H533" s="6" t="s">
        <v>8</v>
      </c>
      <c r="I533" s="6" t="s">
        <v>8</v>
      </c>
      <c r="M533" s="16"/>
    </row>
    <row r="534" spans="1:17" x14ac:dyDescent="0.35">
      <c r="A534" t="s">
        <v>8</v>
      </c>
      <c r="M534" s="16"/>
    </row>
    <row r="535" spans="1:17" x14ac:dyDescent="0.35">
      <c r="A535" s="1" t="s">
        <v>284</v>
      </c>
      <c r="B535" s="6">
        <v>10000</v>
      </c>
      <c r="C535" s="6">
        <v>0</v>
      </c>
      <c r="D535" s="6">
        <v>0</v>
      </c>
      <c r="F535" s="6">
        <v>10000</v>
      </c>
      <c r="G535" s="6">
        <f>B535+E535</f>
        <v>10000</v>
      </c>
      <c r="H535" s="6">
        <v>9643.24</v>
      </c>
      <c r="I535" s="6">
        <v>356.76</v>
      </c>
      <c r="K535" s="15">
        <v>10000</v>
      </c>
      <c r="M535" s="16">
        <v>11400</v>
      </c>
      <c r="N535" s="34" t="s">
        <v>601</v>
      </c>
    </row>
    <row r="536" spans="1:17" x14ac:dyDescent="0.35">
      <c r="A536" s="1" t="s">
        <v>285</v>
      </c>
      <c r="B536" s="6" t="s">
        <v>8</v>
      </c>
      <c r="C536" s="6" t="s">
        <v>8</v>
      </c>
      <c r="D536" s="6" t="s">
        <v>8</v>
      </c>
      <c r="F536" s="6" t="s">
        <v>8</v>
      </c>
      <c r="H536" s="6" t="s">
        <v>8</v>
      </c>
      <c r="I536" s="6" t="s">
        <v>8</v>
      </c>
      <c r="M536" s="16"/>
    </row>
    <row r="537" spans="1:17" x14ac:dyDescent="0.35">
      <c r="A537" t="s">
        <v>8</v>
      </c>
      <c r="M537" s="16"/>
    </row>
    <row r="538" spans="1:17" x14ac:dyDescent="0.35">
      <c r="A538" s="1" t="s">
        <v>38</v>
      </c>
      <c r="B538" s="6">
        <v>0</v>
      </c>
      <c r="C538" s="6">
        <v>0</v>
      </c>
      <c r="D538" s="6">
        <v>0</v>
      </c>
      <c r="F538" s="6">
        <v>6000</v>
      </c>
      <c r="G538" s="6">
        <f>B538+E538</f>
        <v>0</v>
      </c>
      <c r="H538" s="6">
        <v>0</v>
      </c>
      <c r="I538" s="6">
        <v>6000</v>
      </c>
      <c r="K538" s="15">
        <v>6000</v>
      </c>
      <c r="M538" s="16">
        <v>6000</v>
      </c>
    </row>
    <row r="539" spans="1:17" x14ac:dyDescent="0.35">
      <c r="A539" s="1" t="s">
        <v>286</v>
      </c>
      <c r="B539" s="6" t="s">
        <v>8</v>
      </c>
      <c r="C539" s="6" t="s">
        <v>8</v>
      </c>
      <c r="D539" s="6" t="s">
        <v>8</v>
      </c>
      <c r="F539" s="6" t="s">
        <v>8</v>
      </c>
      <c r="H539" s="6" t="s">
        <v>8</v>
      </c>
      <c r="I539" s="6" t="s">
        <v>8</v>
      </c>
      <c r="M539" s="16"/>
    </row>
    <row r="540" spans="1:17" x14ac:dyDescent="0.35">
      <c r="A540" t="s">
        <v>8</v>
      </c>
      <c r="M540" s="16"/>
    </row>
    <row r="541" spans="1:17" x14ac:dyDescent="0.35">
      <c r="A541" s="1" t="s">
        <v>40</v>
      </c>
      <c r="B541" s="6">
        <v>437</v>
      </c>
      <c r="C541" s="6">
        <v>0</v>
      </c>
      <c r="D541" s="6">
        <v>0</v>
      </c>
      <c r="F541" s="6">
        <v>437</v>
      </c>
      <c r="G541" s="6">
        <f>B541+E541</f>
        <v>437</v>
      </c>
      <c r="H541" s="6">
        <v>213.12</v>
      </c>
      <c r="I541" s="6">
        <v>223.88</v>
      </c>
      <c r="K541" s="16">
        <f>H541/21*26</f>
        <v>263.86285714285714</v>
      </c>
      <c r="M541" s="16">
        <v>438.04872000000006</v>
      </c>
      <c r="Q541" s="9">
        <f>M541</f>
        <v>438.04872000000006</v>
      </c>
    </row>
    <row r="542" spans="1:17" x14ac:dyDescent="0.35">
      <c r="A542" s="1" t="s">
        <v>287</v>
      </c>
      <c r="B542" s="6" t="s">
        <v>8</v>
      </c>
      <c r="C542" s="6" t="s">
        <v>8</v>
      </c>
      <c r="D542" s="6" t="s">
        <v>8</v>
      </c>
      <c r="F542" s="6" t="s">
        <v>8</v>
      </c>
      <c r="H542" s="6" t="s">
        <v>8</v>
      </c>
      <c r="I542" s="6" t="s">
        <v>8</v>
      </c>
      <c r="M542" s="16"/>
    </row>
    <row r="543" spans="1:17" x14ac:dyDescent="0.35">
      <c r="A543" t="s">
        <v>8</v>
      </c>
      <c r="M543" s="16"/>
    </row>
    <row r="544" spans="1:17" x14ac:dyDescent="0.35">
      <c r="A544" s="1" t="s">
        <v>52</v>
      </c>
      <c r="B544" s="6">
        <v>200</v>
      </c>
      <c r="C544" s="6">
        <v>0</v>
      </c>
      <c r="D544" s="6">
        <v>0</v>
      </c>
      <c r="F544" s="6">
        <v>200</v>
      </c>
      <c r="G544" s="6">
        <f>B544+E544</f>
        <v>200</v>
      </c>
      <c r="H544" s="6">
        <v>200</v>
      </c>
      <c r="I544" s="6">
        <v>0</v>
      </c>
      <c r="K544" s="15">
        <v>200</v>
      </c>
      <c r="M544" s="16">
        <v>500</v>
      </c>
    </row>
    <row r="545" spans="1:14" x14ac:dyDescent="0.35">
      <c r="A545" s="1" t="s">
        <v>288</v>
      </c>
      <c r="B545" s="6" t="s">
        <v>8</v>
      </c>
      <c r="C545" s="6" t="s">
        <v>8</v>
      </c>
      <c r="D545" s="6" t="s">
        <v>8</v>
      </c>
      <c r="F545" s="6" t="s">
        <v>8</v>
      </c>
      <c r="H545" s="6" t="s">
        <v>8</v>
      </c>
      <c r="I545" s="6" t="s">
        <v>8</v>
      </c>
      <c r="M545" s="16"/>
    </row>
    <row r="546" spans="1:14" x14ac:dyDescent="0.35">
      <c r="A546" t="s">
        <v>8</v>
      </c>
      <c r="M546" s="16"/>
    </row>
    <row r="547" spans="1:14" x14ac:dyDescent="0.35">
      <c r="A547" s="1" t="s">
        <v>289</v>
      </c>
      <c r="B547" s="6">
        <v>0</v>
      </c>
      <c r="C547" s="6">
        <v>0</v>
      </c>
      <c r="D547" s="6">
        <v>0</v>
      </c>
      <c r="F547" s="6">
        <v>0</v>
      </c>
      <c r="G547" s="6">
        <f>B547+E547</f>
        <v>0</v>
      </c>
      <c r="H547" s="6">
        <v>0</v>
      </c>
      <c r="I547" s="6">
        <v>0</v>
      </c>
      <c r="K547" s="15">
        <v>0</v>
      </c>
      <c r="M547" s="16">
        <f>105000+7500</f>
        <v>112500</v>
      </c>
      <c r="N547" s="34" t="s">
        <v>597</v>
      </c>
    </row>
    <row r="548" spans="1:14" x14ac:dyDescent="0.35">
      <c r="A548" s="1" t="s">
        <v>290</v>
      </c>
      <c r="B548" s="6" t="s">
        <v>8</v>
      </c>
      <c r="C548" s="6" t="s">
        <v>8</v>
      </c>
      <c r="D548" s="6" t="s">
        <v>8</v>
      </c>
      <c r="F548" s="6" t="s">
        <v>8</v>
      </c>
      <c r="H548" s="6" t="s">
        <v>8</v>
      </c>
      <c r="I548" s="6" t="s">
        <v>8</v>
      </c>
      <c r="M548" s="16"/>
    </row>
    <row r="549" spans="1:14" x14ac:dyDescent="0.35">
      <c r="A549" t="s">
        <v>8</v>
      </c>
      <c r="M549" s="16"/>
    </row>
    <row r="550" spans="1:14" x14ac:dyDescent="0.35">
      <c r="A550" s="1" t="s">
        <v>122</v>
      </c>
      <c r="B550" s="6">
        <v>0</v>
      </c>
      <c r="C550" s="6">
        <v>0</v>
      </c>
      <c r="D550" s="6">
        <v>0</v>
      </c>
      <c r="F550" s="6">
        <v>0</v>
      </c>
      <c r="G550" s="6">
        <f>B550+E550</f>
        <v>0</v>
      </c>
      <c r="H550" s="6">
        <v>0</v>
      </c>
      <c r="I550" s="6">
        <v>0</v>
      </c>
      <c r="K550" s="15">
        <v>0</v>
      </c>
      <c r="M550" s="16"/>
    </row>
    <row r="551" spans="1:14" x14ac:dyDescent="0.35">
      <c r="A551" s="1" t="s">
        <v>291</v>
      </c>
      <c r="B551" s="6" t="s">
        <v>8</v>
      </c>
      <c r="C551" s="6" t="s">
        <v>8</v>
      </c>
      <c r="D551" s="6" t="s">
        <v>8</v>
      </c>
      <c r="F551" s="6" t="s">
        <v>8</v>
      </c>
      <c r="H551" s="6" t="s">
        <v>8</v>
      </c>
      <c r="I551" s="6" t="s">
        <v>8</v>
      </c>
      <c r="M551" s="16"/>
    </row>
    <row r="552" spans="1:14" x14ac:dyDescent="0.35">
      <c r="A552" t="s">
        <v>8</v>
      </c>
      <c r="M552" s="16"/>
    </row>
    <row r="553" spans="1:14" x14ac:dyDescent="0.35">
      <c r="A553" s="1" t="s">
        <v>54</v>
      </c>
      <c r="B553" s="6">
        <v>5500</v>
      </c>
      <c r="C553" s="6">
        <v>4500</v>
      </c>
      <c r="D553" s="6">
        <v>0</v>
      </c>
      <c r="E553" s="6">
        <v>-1000</v>
      </c>
      <c r="F553" s="6">
        <v>10000</v>
      </c>
      <c r="G553" s="6">
        <f>B553+E553</f>
        <v>4500</v>
      </c>
      <c r="H553" s="6">
        <v>3095.76</v>
      </c>
      <c r="I553" s="6">
        <v>6904.24</v>
      </c>
      <c r="K553" s="15">
        <v>4500</v>
      </c>
      <c r="M553" s="16">
        <v>5500</v>
      </c>
    </row>
    <row r="554" spans="1:14" x14ac:dyDescent="0.35">
      <c r="A554" s="1" t="s">
        <v>292</v>
      </c>
      <c r="B554" s="6" t="s">
        <v>8</v>
      </c>
      <c r="C554" s="6" t="s">
        <v>8</v>
      </c>
      <c r="D554" s="6" t="s">
        <v>8</v>
      </c>
      <c r="F554" s="6" t="s">
        <v>8</v>
      </c>
      <c r="H554" s="6" t="s">
        <v>8</v>
      </c>
      <c r="I554" s="6" t="s">
        <v>8</v>
      </c>
      <c r="M554" s="16"/>
    </row>
    <row r="555" spans="1:14" x14ac:dyDescent="0.35">
      <c r="A555" t="s">
        <v>8</v>
      </c>
      <c r="M555" s="16"/>
    </row>
    <row r="556" spans="1:14" x14ac:dyDescent="0.35">
      <c r="A556" s="1" t="s">
        <v>56</v>
      </c>
      <c r="B556" s="6">
        <v>5500</v>
      </c>
      <c r="C556" s="6">
        <v>12000</v>
      </c>
      <c r="D556" s="6">
        <v>0</v>
      </c>
      <c r="E556" s="6">
        <v>6500</v>
      </c>
      <c r="F556" s="6">
        <v>17500</v>
      </c>
      <c r="G556" s="6">
        <f>B556+E556</f>
        <v>12000</v>
      </c>
      <c r="H556" s="6">
        <v>11536.37</v>
      </c>
      <c r="I556" s="6">
        <v>5963.63</v>
      </c>
      <c r="K556" s="15">
        <v>12000</v>
      </c>
      <c r="M556" s="16">
        <v>6000</v>
      </c>
    </row>
    <row r="557" spans="1:14" x14ac:dyDescent="0.35">
      <c r="A557" s="1" t="s">
        <v>293</v>
      </c>
      <c r="B557" s="6" t="s">
        <v>8</v>
      </c>
      <c r="C557" s="6" t="s">
        <v>8</v>
      </c>
      <c r="D557" s="6" t="s">
        <v>8</v>
      </c>
      <c r="F557" s="6" t="s">
        <v>8</v>
      </c>
      <c r="H557" s="6" t="s">
        <v>8</v>
      </c>
      <c r="I557" s="6" t="s">
        <v>8</v>
      </c>
      <c r="M557" s="16"/>
    </row>
    <row r="558" spans="1:14" x14ac:dyDescent="0.35">
      <c r="A558" t="s">
        <v>8</v>
      </c>
      <c r="M558" s="16"/>
    </row>
    <row r="559" spans="1:14" x14ac:dyDescent="0.35">
      <c r="A559" s="1" t="s">
        <v>252</v>
      </c>
      <c r="B559" s="6">
        <v>5000</v>
      </c>
      <c r="C559" s="6">
        <v>2500</v>
      </c>
      <c r="D559" s="6">
        <v>0</v>
      </c>
      <c r="E559" s="6">
        <v>-2500</v>
      </c>
      <c r="F559" s="6">
        <v>7500</v>
      </c>
      <c r="G559" s="6">
        <f>B559+E559</f>
        <v>2500</v>
      </c>
      <c r="H559" s="6">
        <v>1415.37</v>
      </c>
      <c r="I559" s="6">
        <v>6084.63</v>
      </c>
      <c r="K559" s="15">
        <v>2500</v>
      </c>
      <c r="M559" s="16">
        <v>13900</v>
      </c>
      <c r="N559" s="34" t="s">
        <v>600</v>
      </c>
    </row>
    <row r="560" spans="1:14" x14ac:dyDescent="0.35">
      <c r="A560" s="1" t="s">
        <v>294</v>
      </c>
      <c r="B560" s="6" t="s">
        <v>8</v>
      </c>
      <c r="C560" s="6" t="s">
        <v>8</v>
      </c>
      <c r="D560" s="6" t="s">
        <v>8</v>
      </c>
      <c r="F560" s="6" t="s">
        <v>8</v>
      </c>
      <c r="H560" s="6" t="s">
        <v>8</v>
      </c>
      <c r="I560" s="6" t="s">
        <v>8</v>
      </c>
      <c r="M560" s="16"/>
    </row>
    <row r="561" spans="1:14" x14ac:dyDescent="0.35">
      <c r="A561" t="s">
        <v>8</v>
      </c>
      <c r="M561" s="16"/>
    </row>
    <row r="562" spans="1:14" x14ac:dyDescent="0.35">
      <c r="A562" s="1" t="s">
        <v>254</v>
      </c>
      <c r="B562" s="6">
        <v>300</v>
      </c>
      <c r="C562" s="6">
        <v>0</v>
      </c>
      <c r="D562" s="6">
        <v>0</v>
      </c>
      <c r="F562" s="6">
        <v>300</v>
      </c>
      <c r="G562" s="6">
        <f>B562+E562</f>
        <v>300</v>
      </c>
      <c r="H562" s="6">
        <v>893.59</v>
      </c>
      <c r="I562" s="6">
        <v>-593.59</v>
      </c>
      <c r="K562" s="15">
        <v>1000</v>
      </c>
      <c r="M562" s="16">
        <v>1000</v>
      </c>
    </row>
    <row r="563" spans="1:14" x14ac:dyDescent="0.35">
      <c r="A563" s="1" t="s">
        <v>295</v>
      </c>
      <c r="B563" s="6" t="s">
        <v>8</v>
      </c>
      <c r="C563" s="6" t="s">
        <v>8</v>
      </c>
      <c r="D563" s="6" t="s">
        <v>8</v>
      </c>
      <c r="F563" s="6" t="s">
        <v>8</v>
      </c>
      <c r="H563" s="6" t="s">
        <v>8</v>
      </c>
      <c r="I563" s="6" t="s">
        <v>8</v>
      </c>
      <c r="M563" s="16"/>
    </row>
    <row r="564" spans="1:14" x14ac:dyDescent="0.35">
      <c r="A564" t="s">
        <v>8</v>
      </c>
      <c r="M564" s="16"/>
    </row>
    <row r="565" spans="1:14" x14ac:dyDescent="0.35">
      <c r="A565" s="1" t="s">
        <v>296</v>
      </c>
      <c r="B565" s="6">
        <v>4500</v>
      </c>
      <c r="C565" s="6">
        <v>0</v>
      </c>
      <c r="D565" s="6">
        <v>0</v>
      </c>
      <c r="F565" s="6">
        <v>4500</v>
      </c>
      <c r="G565" s="6">
        <f>B565+E565</f>
        <v>4500</v>
      </c>
      <c r="H565" s="6">
        <v>4921.58</v>
      </c>
      <c r="I565" s="6">
        <v>-421.58</v>
      </c>
      <c r="K565" s="15">
        <v>5500</v>
      </c>
      <c r="M565" s="16">
        <v>5500</v>
      </c>
      <c r="N565" s="34" t="s">
        <v>598</v>
      </c>
    </row>
    <row r="566" spans="1:14" x14ac:dyDescent="0.35">
      <c r="A566" s="1" t="s">
        <v>297</v>
      </c>
      <c r="B566" s="6" t="s">
        <v>8</v>
      </c>
      <c r="C566" s="6" t="s">
        <v>8</v>
      </c>
      <c r="D566" s="6" t="s">
        <v>8</v>
      </c>
      <c r="F566" s="6" t="s">
        <v>8</v>
      </c>
      <c r="H566" s="6" t="s">
        <v>8</v>
      </c>
      <c r="I566" s="6" t="s">
        <v>8</v>
      </c>
      <c r="M566" s="16"/>
    </row>
    <row r="567" spans="1:14" x14ac:dyDescent="0.35">
      <c r="A567" t="s">
        <v>8</v>
      </c>
      <c r="M567" s="16"/>
    </row>
    <row r="568" spans="1:14" x14ac:dyDescent="0.35">
      <c r="A568" s="1" t="s">
        <v>298</v>
      </c>
      <c r="B568" s="6">
        <v>15000</v>
      </c>
      <c r="C568" s="6">
        <v>0</v>
      </c>
      <c r="D568" s="6">
        <v>0</v>
      </c>
      <c r="F568" s="6">
        <v>15000</v>
      </c>
      <c r="G568" s="6">
        <f>B568+E568</f>
        <v>15000</v>
      </c>
      <c r="H568" s="6">
        <v>14575.21</v>
      </c>
      <c r="I568" s="6">
        <v>424.79</v>
      </c>
      <c r="K568" s="15">
        <v>15000</v>
      </c>
      <c r="M568" s="16">
        <v>19500</v>
      </c>
      <c r="N568" s="34" t="s">
        <v>599</v>
      </c>
    </row>
    <row r="569" spans="1:14" x14ac:dyDescent="0.35">
      <c r="A569" s="1" t="s">
        <v>299</v>
      </c>
      <c r="B569" s="6" t="s">
        <v>8</v>
      </c>
      <c r="C569" s="6" t="s">
        <v>8</v>
      </c>
      <c r="D569" s="6" t="s">
        <v>8</v>
      </c>
      <c r="F569" s="6" t="s">
        <v>8</v>
      </c>
      <c r="H569" s="6" t="s">
        <v>8</v>
      </c>
      <c r="I569" s="6" t="s">
        <v>8</v>
      </c>
      <c r="M569" s="16"/>
    </row>
    <row r="570" spans="1:14" x14ac:dyDescent="0.35">
      <c r="A570" t="s">
        <v>8</v>
      </c>
      <c r="M570" s="16"/>
    </row>
    <row r="571" spans="1:14" x14ac:dyDescent="0.35">
      <c r="A571" s="1" t="s">
        <v>300</v>
      </c>
      <c r="B571" s="6">
        <v>0</v>
      </c>
      <c r="C571" s="6">
        <v>0</v>
      </c>
      <c r="D571" s="6">
        <v>0</v>
      </c>
      <c r="F571" s="6">
        <v>0</v>
      </c>
      <c r="G571" s="6">
        <f>B571+E571</f>
        <v>0</v>
      </c>
      <c r="H571" s="6">
        <v>0</v>
      </c>
      <c r="I571" s="6">
        <v>0</v>
      </c>
      <c r="K571" s="15">
        <v>0</v>
      </c>
      <c r="M571" s="16"/>
      <c r="N571" s="59" t="s">
        <v>615</v>
      </c>
    </row>
    <row r="572" spans="1:14" x14ac:dyDescent="0.35">
      <c r="A572" s="1" t="s">
        <v>301</v>
      </c>
      <c r="B572" s="6" t="s">
        <v>8</v>
      </c>
      <c r="C572" s="6" t="s">
        <v>8</v>
      </c>
      <c r="D572" s="6" t="s">
        <v>8</v>
      </c>
      <c r="F572" s="6" t="s">
        <v>8</v>
      </c>
      <c r="H572" s="6" t="s">
        <v>8</v>
      </c>
      <c r="I572" s="6" t="s">
        <v>8</v>
      </c>
      <c r="M572" s="16"/>
    </row>
    <row r="573" spans="1:14" x14ac:dyDescent="0.35">
      <c r="A573" t="s">
        <v>8</v>
      </c>
      <c r="M573" s="16"/>
    </row>
    <row r="574" spans="1:14" x14ac:dyDescent="0.35">
      <c r="A574" s="1" t="s">
        <v>302</v>
      </c>
      <c r="B574" s="6">
        <v>0</v>
      </c>
      <c r="C574" s="6">
        <v>0</v>
      </c>
      <c r="D574" s="6">
        <v>0</v>
      </c>
      <c r="F574" s="6">
        <v>0</v>
      </c>
      <c r="G574" s="6">
        <f>B574+E574</f>
        <v>0</v>
      </c>
      <c r="H574" s="6">
        <v>0</v>
      </c>
      <c r="I574" s="6">
        <v>0</v>
      </c>
      <c r="K574" s="15">
        <v>0</v>
      </c>
      <c r="M574" s="16"/>
      <c r="N574" s="59" t="s">
        <v>615</v>
      </c>
    </row>
    <row r="575" spans="1:14" x14ac:dyDescent="0.35">
      <c r="A575" s="1" t="s">
        <v>303</v>
      </c>
      <c r="B575" s="6" t="s">
        <v>8</v>
      </c>
      <c r="C575" s="6" t="s">
        <v>8</v>
      </c>
      <c r="D575" s="6" t="s">
        <v>8</v>
      </c>
      <c r="F575" s="6" t="s">
        <v>8</v>
      </c>
      <c r="H575" s="6" t="s">
        <v>8</v>
      </c>
      <c r="I575" s="6" t="s">
        <v>8</v>
      </c>
      <c r="M575" s="16"/>
    </row>
    <row r="576" spans="1:14" x14ac:dyDescent="0.35">
      <c r="A576" t="s">
        <v>8</v>
      </c>
      <c r="M576" s="16"/>
    </row>
    <row r="577" spans="1:19" x14ac:dyDescent="0.35">
      <c r="A577" s="1" t="s">
        <v>304</v>
      </c>
      <c r="B577" s="6">
        <v>0</v>
      </c>
      <c r="C577" s="6">
        <v>0</v>
      </c>
      <c r="D577" s="6">
        <v>0</v>
      </c>
      <c r="F577" s="6">
        <v>0</v>
      </c>
      <c r="G577" s="6">
        <f>B577+E577</f>
        <v>0</v>
      </c>
      <c r="H577" s="6">
        <v>0</v>
      </c>
      <c r="I577" s="6">
        <v>0</v>
      </c>
      <c r="K577" s="15">
        <v>0</v>
      </c>
      <c r="M577" s="16"/>
    </row>
    <row r="578" spans="1:19" x14ac:dyDescent="0.35">
      <c r="A578" s="1" t="s">
        <v>305</v>
      </c>
      <c r="B578" s="6" t="s">
        <v>8</v>
      </c>
      <c r="C578" s="6" t="s">
        <v>8</v>
      </c>
      <c r="D578" s="6" t="s">
        <v>8</v>
      </c>
      <c r="F578" s="6" t="s">
        <v>8</v>
      </c>
      <c r="H578" s="6" t="s">
        <v>8</v>
      </c>
      <c r="I578" s="6" t="s">
        <v>8</v>
      </c>
      <c r="M578" s="16"/>
    </row>
    <row r="579" spans="1:19" x14ac:dyDescent="0.35">
      <c r="A579" t="s">
        <v>8</v>
      </c>
      <c r="M579" s="16"/>
    </row>
    <row r="580" spans="1:19" x14ac:dyDescent="0.35">
      <c r="A580" s="1" t="s">
        <v>306</v>
      </c>
      <c r="B580" s="6">
        <v>0</v>
      </c>
      <c r="C580" s="6">
        <v>0</v>
      </c>
      <c r="D580" s="6">
        <v>0</v>
      </c>
      <c r="F580" s="6">
        <v>0</v>
      </c>
      <c r="G580" s="6">
        <f>B580+E580</f>
        <v>0</v>
      </c>
      <c r="H580" s="6">
        <v>0</v>
      </c>
      <c r="I580" s="6">
        <v>0</v>
      </c>
      <c r="K580" s="15">
        <v>0</v>
      </c>
      <c r="M580" s="16"/>
    </row>
    <row r="581" spans="1:19" x14ac:dyDescent="0.35">
      <c r="A581" s="1" t="s">
        <v>307</v>
      </c>
      <c r="B581" s="6" t="s">
        <v>8</v>
      </c>
      <c r="C581" s="6" t="s">
        <v>8</v>
      </c>
      <c r="D581" s="6" t="s">
        <v>8</v>
      </c>
      <c r="F581" s="6" t="s">
        <v>8</v>
      </c>
      <c r="H581" s="6" t="s">
        <v>8</v>
      </c>
      <c r="I581" s="6" t="s">
        <v>8</v>
      </c>
      <c r="M581" s="16"/>
    </row>
    <row r="582" spans="1:19" x14ac:dyDescent="0.35">
      <c r="A582" s="55" t="s">
        <v>8</v>
      </c>
      <c r="B582" s="56"/>
      <c r="C582" s="56"/>
      <c r="D582" s="56"/>
      <c r="E582" s="56"/>
      <c r="F582" s="56"/>
      <c r="G582" s="56"/>
      <c r="H582" s="56"/>
      <c r="I582" s="56"/>
      <c r="J582" s="56"/>
      <c r="K582" s="57"/>
      <c r="L582" s="55"/>
      <c r="M582" s="58"/>
      <c r="N582" s="55"/>
      <c r="O582" s="55"/>
      <c r="P582" s="55"/>
      <c r="Q582" s="55"/>
      <c r="R582" s="55"/>
      <c r="S582" s="55"/>
    </row>
    <row r="583" spans="1:19" x14ac:dyDescent="0.35">
      <c r="A583" s="1" t="s">
        <v>308</v>
      </c>
      <c r="B583" s="6">
        <v>760265</v>
      </c>
      <c r="C583" s="6">
        <v>23209</v>
      </c>
      <c r="D583" s="6">
        <v>0</v>
      </c>
      <c r="F583" s="6">
        <v>23209</v>
      </c>
      <c r="G583" s="6">
        <f>B583+E583</f>
        <v>760265</v>
      </c>
      <c r="H583" s="6">
        <v>23209</v>
      </c>
      <c r="I583" s="6">
        <v>0</v>
      </c>
      <c r="K583" s="15">
        <v>23209</v>
      </c>
      <c r="M583" s="16">
        <v>500000</v>
      </c>
    </row>
    <row r="584" spans="1:19" x14ac:dyDescent="0.35">
      <c r="A584" s="1" t="s">
        <v>309</v>
      </c>
      <c r="B584" s="6" t="s">
        <v>8</v>
      </c>
      <c r="C584" s="6" t="s">
        <v>8</v>
      </c>
      <c r="D584" s="6" t="s">
        <v>8</v>
      </c>
      <c r="F584" s="6" t="s">
        <v>8</v>
      </c>
      <c r="H584" s="6" t="s">
        <v>8</v>
      </c>
      <c r="I584" s="6" t="s">
        <v>8</v>
      </c>
      <c r="M584" s="16"/>
    </row>
    <row r="585" spans="1:19" x14ac:dyDescent="0.35">
      <c r="A585" t="s">
        <v>8</v>
      </c>
      <c r="M585" s="16"/>
    </row>
    <row r="586" spans="1:19" x14ac:dyDescent="0.35">
      <c r="A586" s="1" t="s">
        <v>310</v>
      </c>
      <c r="B586" s="6">
        <v>0</v>
      </c>
      <c r="C586" s="6">
        <v>0</v>
      </c>
      <c r="D586" s="6">
        <v>0</v>
      </c>
      <c r="F586" s="6">
        <v>0</v>
      </c>
      <c r="G586" s="6">
        <f>B586+E586</f>
        <v>0</v>
      </c>
      <c r="H586" s="6">
        <v>0</v>
      </c>
      <c r="I586" s="6">
        <v>0</v>
      </c>
      <c r="K586" s="15">
        <v>0</v>
      </c>
      <c r="M586" s="16">
        <v>50000</v>
      </c>
    </row>
    <row r="587" spans="1:19" x14ac:dyDescent="0.35">
      <c r="A587" s="1" t="s">
        <v>311</v>
      </c>
      <c r="B587" s="6" t="s">
        <v>8</v>
      </c>
      <c r="C587" s="6" t="s">
        <v>8</v>
      </c>
      <c r="D587" s="6" t="s">
        <v>8</v>
      </c>
      <c r="F587" s="6" t="s">
        <v>8</v>
      </c>
      <c r="H587" s="6" t="s">
        <v>8</v>
      </c>
      <c r="I587" s="6" t="s">
        <v>8</v>
      </c>
      <c r="M587" s="16"/>
    </row>
    <row r="588" spans="1:19" x14ac:dyDescent="0.35">
      <c r="A588" t="s">
        <v>8</v>
      </c>
      <c r="M588" s="16"/>
    </row>
    <row r="589" spans="1:19" x14ac:dyDescent="0.35">
      <c r="A589" s="1" t="s">
        <v>110</v>
      </c>
      <c r="B589" s="6">
        <v>0</v>
      </c>
      <c r="C589" s="6">
        <v>0</v>
      </c>
      <c r="D589" s="6">
        <v>0</v>
      </c>
      <c r="F589" s="6">
        <v>0</v>
      </c>
      <c r="G589" s="6">
        <f>B589+E589</f>
        <v>0</v>
      </c>
      <c r="H589" s="6">
        <v>0</v>
      </c>
      <c r="I589" s="6">
        <v>0</v>
      </c>
      <c r="K589" s="15">
        <v>0</v>
      </c>
      <c r="M589" s="16"/>
    </row>
    <row r="590" spans="1:19" x14ac:dyDescent="0.35">
      <c r="A590" s="1" t="s">
        <v>312</v>
      </c>
      <c r="B590" s="6" t="s">
        <v>8</v>
      </c>
      <c r="C590" s="6" t="s">
        <v>8</v>
      </c>
      <c r="D590" s="6" t="s">
        <v>8</v>
      </c>
      <c r="F590" s="6" t="s">
        <v>8</v>
      </c>
      <c r="H590" s="6" t="s">
        <v>8</v>
      </c>
      <c r="I590" s="6" t="s">
        <v>8</v>
      </c>
      <c r="M590" s="16"/>
    </row>
    <row r="591" spans="1:19" x14ac:dyDescent="0.35">
      <c r="A591" s="55" t="s">
        <v>8</v>
      </c>
      <c r="B591" s="56"/>
      <c r="C591" s="56"/>
      <c r="D591" s="56"/>
      <c r="E591" s="56"/>
      <c r="F591" s="56"/>
      <c r="G591" s="56"/>
      <c r="H591" s="56"/>
      <c r="I591" s="56"/>
      <c r="J591" s="56"/>
      <c r="K591" s="57"/>
      <c r="L591" s="55"/>
      <c r="M591" s="58"/>
      <c r="N591" s="55"/>
      <c r="O591" s="55"/>
      <c r="P591" s="55"/>
      <c r="Q591" s="55"/>
      <c r="R591" s="55"/>
      <c r="S591" s="55"/>
    </row>
    <row r="592" spans="1:19" x14ac:dyDescent="0.35">
      <c r="A592" s="1" t="s">
        <v>313</v>
      </c>
      <c r="B592" s="6">
        <v>55004</v>
      </c>
      <c r="C592" s="6">
        <v>0</v>
      </c>
      <c r="D592" s="6">
        <v>0</v>
      </c>
      <c r="F592" s="6">
        <v>55004</v>
      </c>
      <c r="G592" s="6">
        <f>B592+E592</f>
        <v>55004</v>
      </c>
      <c r="H592" s="6">
        <v>47528.84</v>
      </c>
      <c r="I592" s="6">
        <v>7475.16</v>
      </c>
      <c r="K592" s="16">
        <f>H592/21*26</f>
        <v>58845.230476190467</v>
      </c>
      <c r="M592" s="16">
        <f>120045.2-M595</f>
        <v>118045.2</v>
      </c>
      <c r="Q592" s="9">
        <f>M592</f>
        <v>118045.2</v>
      </c>
    </row>
    <row r="593" spans="1:17" x14ac:dyDescent="0.35">
      <c r="A593" s="1" t="s">
        <v>314</v>
      </c>
      <c r="B593" s="6" t="s">
        <v>8</v>
      </c>
      <c r="C593" s="6" t="s">
        <v>8</v>
      </c>
      <c r="D593" s="6" t="s">
        <v>8</v>
      </c>
      <c r="F593" s="6" t="s">
        <v>8</v>
      </c>
      <c r="H593" s="6" t="s">
        <v>8</v>
      </c>
      <c r="I593" s="6" t="s">
        <v>8</v>
      </c>
      <c r="M593" s="16"/>
    </row>
    <row r="594" spans="1:17" x14ac:dyDescent="0.35">
      <c r="A594" t="s">
        <v>8</v>
      </c>
      <c r="M594" s="16"/>
    </row>
    <row r="595" spans="1:17" x14ac:dyDescent="0.35">
      <c r="A595" t="s">
        <v>12</v>
      </c>
      <c r="B595" s="6">
        <v>5000</v>
      </c>
      <c r="G595" s="6">
        <f>B595+E595</f>
        <v>5000</v>
      </c>
      <c r="K595" s="16">
        <f>H595/21*26</f>
        <v>0</v>
      </c>
      <c r="M595" s="16">
        <v>2000</v>
      </c>
      <c r="Q595" s="9">
        <f>M595</f>
        <v>2000</v>
      </c>
    </row>
    <row r="596" spans="1:17" x14ac:dyDescent="0.35">
      <c r="A596" t="s">
        <v>961</v>
      </c>
      <c r="K596" s="16"/>
      <c r="M596" s="16"/>
      <c r="Q596" s="9"/>
    </row>
    <row r="597" spans="1:17" x14ac:dyDescent="0.35">
      <c r="M597" s="16"/>
    </row>
    <row r="598" spans="1:17" x14ac:dyDescent="0.35">
      <c r="A598" s="1" t="s">
        <v>315</v>
      </c>
      <c r="B598" s="6">
        <v>0</v>
      </c>
      <c r="C598" s="6">
        <v>0</v>
      </c>
      <c r="D598" s="6">
        <v>0</v>
      </c>
      <c r="F598" s="6">
        <v>0</v>
      </c>
      <c r="G598" s="6">
        <f>B598+E598</f>
        <v>0</v>
      </c>
      <c r="H598" s="6">
        <v>0</v>
      </c>
      <c r="I598" s="6">
        <v>0</v>
      </c>
      <c r="K598" s="15">
        <v>0</v>
      </c>
      <c r="M598" s="16"/>
      <c r="N598" s="59" t="s">
        <v>615</v>
      </c>
    </row>
    <row r="599" spans="1:17" x14ac:dyDescent="0.35">
      <c r="A599" s="1" t="s">
        <v>316</v>
      </c>
      <c r="B599" s="6" t="s">
        <v>8</v>
      </c>
      <c r="C599" s="6" t="s">
        <v>8</v>
      </c>
      <c r="D599" s="6" t="s">
        <v>8</v>
      </c>
      <c r="F599" s="6" t="s">
        <v>8</v>
      </c>
      <c r="H599" s="6" t="s">
        <v>8</v>
      </c>
      <c r="I599" s="6" t="s">
        <v>8</v>
      </c>
      <c r="M599" s="16"/>
    </row>
    <row r="600" spans="1:17" x14ac:dyDescent="0.35">
      <c r="A600" t="s">
        <v>8</v>
      </c>
      <c r="M600" s="16"/>
    </row>
    <row r="601" spans="1:17" x14ac:dyDescent="0.35">
      <c r="A601" s="1" t="s">
        <v>65</v>
      </c>
      <c r="B601" s="6">
        <v>4208</v>
      </c>
      <c r="C601" s="6">
        <v>0</v>
      </c>
      <c r="D601" s="6">
        <v>0</v>
      </c>
      <c r="F601" s="6">
        <v>4208</v>
      </c>
      <c r="G601" s="6">
        <f>B601+E601</f>
        <v>4208</v>
      </c>
      <c r="H601" s="6">
        <v>3635.96</v>
      </c>
      <c r="I601" s="6">
        <v>572.04</v>
      </c>
      <c r="K601" s="16">
        <f>H601/21*26</f>
        <v>4501.6647619047617</v>
      </c>
      <c r="M601" s="16">
        <v>7537.7592000000004</v>
      </c>
      <c r="Q601" s="9">
        <f>M601</f>
        <v>7537.7592000000004</v>
      </c>
    </row>
    <row r="602" spans="1:17" x14ac:dyDescent="0.35">
      <c r="A602" s="1" t="s">
        <v>317</v>
      </c>
      <c r="B602" s="6" t="s">
        <v>8</v>
      </c>
      <c r="C602" s="6" t="s">
        <v>8</v>
      </c>
      <c r="D602" s="6" t="s">
        <v>8</v>
      </c>
      <c r="F602" s="6" t="s">
        <v>8</v>
      </c>
      <c r="H602" s="6" t="s">
        <v>8</v>
      </c>
      <c r="I602" s="6" t="s">
        <v>8</v>
      </c>
      <c r="M602" s="16"/>
    </row>
    <row r="603" spans="1:17" x14ac:dyDescent="0.35">
      <c r="A603" t="s">
        <v>8</v>
      </c>
      <c r="M603" s="16"/>
    </row>
    <row r="604" spans="1:17" x14ac:dyDescent="0.35">
      <c r="A604" s="1" t="s">
        <v>318</v>
      </c>
      <c r="B604" s="6">
        <v>0</v>
      </c>
      <c r="C604" s="6">
        <v>0</v>
      </c>
      <c r="D604" s="6">
        <v>0</v>
      </c>
      <c r="F604" s="6">
        <v>0</v>
      </c>
      <c r="G604" s="6">
        <f>B604+E604</f>
        <v>0</v>
      </c>
      <c r="H604" s="6">
        <v>0</v>
      </c>
      <c r="I604" s="6">
        <v>0</v>
      </c>
      <c r="K604" s="15">
        <v>0</v>
      </c>
      <c r="M604" s="16"/>
      <c r="N604" s="59" t="s">
        <v>615</v>
      </c>
    </row>
    <row r="605" spans="1:17" x14ac:dyDescent="0.35">
      <c r="A605" s="1" t="s">
        <v>319</v>
      </c>
      <c r="B605" s="6" t="s">
        <v>8</v>
      </c>
      <c r="C605" s="6" t="s">
        <v>8</v>
      </c>
      <c r="D605" s="6" t="s">
        <v>8</v>
      </c>
      <c r="F605" s="6" t="s">
        <v>8</v>
      </c>
      <c r="H605" s="6" t="s">
        <v>8</v>
      </c>
      <c r="I605" s="6" t="s">
        <v>8</v>
      </c>
      <c r="M605" s="16"/>
    </row>
    <row r="606" spans="1:17" x14ac:dyDescent="0.35">
      <c r="A606" t="s">
        <v>8</v>
      </c>
      <c r="M606" s="16"/>
    </row>
    <row r="607" spans="1:17" x14ac:dyDescent="0.35">
      <c r="A607" s="1" t="s">
        <v>16</v>
      </c>
      <c r="B607" s="6">
        <v>2778</v>
      </c>
      <c r="C607" s="6">
        <v>0</v>
      </c>
      <c r="D607" s="6">
        <v>0</v>
      </c>
      <c r="F607" s="6">
        <v>2778</v>
      </c>
      <c r="G607" s="6">
        <f>B607+E607</f>
        <v>2778</v>
      </c>
      <c r="H607" s="6">
        <v>2422.1</v>
      </c>
      <c r="I607" s="6">
        <v>355.9</v>
      </c>
      <c r="K607" s="16">
        <f>H607/21*26</f>
        <v>2998.7904761904761</v>
      </c>
      <c r="M607" s="16">
        <v>4837.9604799999997</v>
      </c>
      <c r="Q607" s="9">
        <f>M607</f>
        <v>4837.9604799999997</v>
      </c>
    </row>
    <row r="608" spans="1:17" x14ac:dyDescent="0.35">
      <c r="A608" s="1" t="s">
        <v>320</v>
      </c>
      <c r="B608" s="6" t="s">
        <v>8</v>
      </c>
      <c r="C608" s="6" t="s">
        <v>8</v>
      </c>
      <c r="D608" s="6" t="s">
        <v>8</v>
      </c>
      <c r="F608" s="6" t="s">
        <v>8</v>
      </c>
      <c r="H608" s="6" t="s">
        <v>8</v>
      </c>
      <c r="I608" s="6" t="s">
        <v>8</v>
      </c>
      <c r="M608" s="16"/>
    </row>
    <row r="609" spans="1:17" x14ac:dyDescent="0.35">
      <c r="A609" t="s">
        <v>8</v>
      </c>
      <c r="M609" s="16"/>
    </row>
    <row r="610" spans="1:17" x14ac:dyDescent="0.35">
      <c r="A610" s="1" t="s">
        <v>18</v>
      </c>
      <c r="B610" s="6">
        <v>10563</v>
      </c>
      <c r="C610" s="6">
        <v>800</v>
      </c>
      <c r="D610" s="6">
        <v>0</v>
      </c>
      <c r="E610" s="6">
        <f>-10563+800</f>
        <v>-9763</v>
      </c>
      <c r="F610" s="6">
        <v>11363</v>
      </c>
      <c r="G610" s="6">
        <f>B610+E610</f>
        <v>800</v>
      </c>
      <c r="H610" s="6">
        <v>474.98</v>
      </c>
      <c r="I610" s="6">
        <v>10888.02</v>
      </c>
      <c r="K610" s="16">
        <f>H610/21*26</f>
        <v>588.07047619047626</v>
      </c>
      <c r="M610" s="16">
        <v>21549.040000000001</v>
      </c>
      <c r="Q610" s="9">
        <f>M610</f>
        <v>21549.040000000001</v>
      </c>
    </row>
    <row r="611" spans="1:17" x14ac:dyDescent="0.35">
      <c r="A611" s="1" t="s">
        <v>321</v>
      </c>
      <c r="B611" s="6" t="s">
        <v>8</v>
      </c>
      <c r="C611" s="6" t="s">
        <v>8</v>
      </c>
      <c r="D611" s="6" t="s">
        <v>8</v>
      </c>
      <c r="F611" s="6" t="s">
        <v>8</v>
      </c>
      <c r="H611" s="6" t="s">
        <v>8</v>
      </c>
      <c r="I611" s="6" t="s">
        <v>8</v>
      </c>
      <c r="M611" s="16"/>
    </row>
    <row r="612" spans="1:17" x14ac:dyDescent="0.35">
      <c r="A612" t="s">
        <v>8</v>
      </c>
      <c r="M612" s="16"/>
    </row>
    <row r="613" spans="1:17" x14ac:dyDescent="0.35">
      <c r="A613" s="1" t="s">
        <v>22</v>
      </c>
      <c r="B613" s="6">
        <v>4000</v>
      </c>
      <c r="C613" s="6">
        <v>0</v>
      </c>
      <c r="D613" s="6">
        <v>0</v>
      </c>
      <c r="F613" s="6">
        <v>4000</v>
      </c>
      <c r="G613" s="6">
        <f>B613+E613</f>
        <v>4000</v>
      </c>
      <c r="H613" s="6">
        <v>3361.05</v>
      </c>
      <c r="I613" s="6">
        <v>638.95000000000005</v>
      </c>
      <c r="K613" s="15">
        <v>4000</v>
      </c>
      <c r="M613" s="16">
        <v>4000</v>
      </c>
    </row>
    <row r="614" spans="1:17" x14ac:dyDescent="0.35">
      <c r="A614" s="1" t="s">
        <v>322</v>
      </c>
      <c r="B614" s="6" t="s">
        <v>8</v>
      </c>
      <c r="C614" s="6" t="s">
        <v>8</v>
      </c>
      <c r="D614" s="6" t="s">
        <v>8</v>
      </c>
      <c r="F614" s="6" t="s">
        <v>8</v>
      </c>
      <c r="H614" s="6" t="s">
        <v>8</v>
      </c>
      <c r="I614" s="6" t="s">
        <v>8</v>
      </c>
      <c r="M614" s="16"/>
    </row>
    <row r="615" spans="1:17" x14ac:dyDescent="0.35">
      <c r="A615" t="s">
        <v>8</v>
      </c>
      <c r="M615" s="16"/>
    </row>
    <row r="616" spans="1:17" x14ac:dyDescent="0.35">
      <c r="A616" s="50" t="s">
        <v>962</v>
      </c>
      <c r="B616" s="6">
        <v>14500</v>
      </c>
      <c r="C616" s="6">
        <v>0</v>
      </c>
      <c r="D616" s="6">
        <v>0</v>
      </c>
      <c r="F616" s="6">
        <v>14500</v>
      </c>
      <c r="G616" s="6">
        <f>B616+E616</f>
        <v>14500</v>
      </c>
      <c r="H616" s="6">
        <v>14918.11</v>
      </c>
      <c r="I616" s="6">
        <v>-418.11</v>
      </c>
      <c r="K616" s="15">
        <v>15500</v>
      </c>
      <c r="M616" s="16">
        <v>17600</v>
      </c>
    </row>
    <row r="617" spans="1:17" x14ac:dyDescent="0.35">
      <c r="A617" s="50" t="s">
        <v>323</v>
      </c>
      <c r="B617" s="6" t="s">
        <v>8</v>
      </c>
      <c r="C617" s="6" t="s">
        <v>8</v>
      </c>
      <c r="D617" s="6" t="s">
        <v>8</v>
      </c>
      <c r="F617" s="6" t="s">
        <v>8</v>
      </c>
      <c r="H617" s="6" t="s">
        <v>8</v>
      </c>
      <c r="I617" s="6" t="s">
        <v>8</v>
      </c>
      <c r="M617" s="16"/>
    </row>
    <row r="618" spans="1:17" x14ac:dyDescent="0.35">
      <c r="A618" t="s">
        <v>8</v>
      </c>
      <c r="M618" s="16"/>
    </row>
    <row r="619" spans="1:17" x14ac:dyDescent="0.35">
      <c r="A619" s="1" t="s">
        <v>324</v>
      </c>
      <c r="B619" s="6">
        <v>100</v>
      </c>
      <c r="C619" s="6">
        <v>1761.92</v>
      </c>
      <c r="D619" s="6">
        <v>0</v>
      </c>
      <c r="E619" s="6">
        <v>1661.92</v>
      </c>
      <c r="F619" s="6">
        <v>1861.92</v>
      </c>
      <c r="G619" s="6">
        <f>B619+E619</f>
        <v>1761.92</v>
      </c>
      <c r="H619" s="6">
        <v>1012.92</v>
      </c>
      <c r="I619" s="6">
        <v>849</v>
      </c>
      <c r="K619" s="15">
        <v>1761.92</v>
      </c>
      <c r="M619" s="16"/>
      <c r="N619" s="59" t="s">
        <v>615</v>
      </c>
    </row>
    <row r="620" spans="1:17" x14ac:dyDescent="0.35">
      <c r="A620" s="1" t="s">
        <v>325</v>
      </c>
      <c r="B620" s="6" t="s">
        <v>8</v>
      </c>
      <c r="C620" s="6" t="s">
        <v>8</v>
      </c>
      <c r="D620" s="6" t="s">
        <v>8</v>
      </c>
      <c r="F620" s="6" t="s">
        <v>8</v>
      </c>
      <c r="H620" s="6" t="s">
        <v>8</v>
      </c>
      <c r="I620" s="6" t="s">
        <v>8</v>
      </c>
      <c r="M620" s="16"/>
    </row>
    <row r="621" spans="1:17" x14ac:dyDescent="0.35">
      <c r="A621" t="s">
        <v>8</v>
      </c>
      <c r="M621" s="16"/>
    </row>
    <row r="622" spans="1:17" x14ac:dyDescent="0.35">
      <c r="A622" s="1" t="s">
        <v>26</v>
      </c>
      <c r="B622" s="6">
        <v>800</v>
      </c>
      <c r="C622" s="6">
        <v>0</v>
      </c>
      <c r="D622" s="6">
        <v>0</v>
      </c>
      <c r="F622" s="6">
        <v>800</v>
      </c>
      <c r="G622" s="6">
        <f>B622+E622</f>
        <v>800</v>
      </c>
      <c r="H622" s="6">
        <v>539.51</v>
      </c>
      <c r="I622" s="6">
        <v>260.49</v>
      </c>
      <c r="K622" s="15">
        <v>800</v>
      </c>
      <c r="M622" s="16">
        <v>800</v>
      </c>
    </row>
    <row r="623" spans="1:17" x14ac:dyDescent="0.35">
      <c r="A623" s="1" t="s">
        <v>326</v>
      </c>
      <c r="B623" s="6" t="s">
        <v>8</v>
      </c>
      <c r="C623" s="6" t="s">
        <v>8</v>
      </c>
      <c r="D623" s="6" t="s">
        <v>8</v>
      </c>
      <c r="F623" s="6" t="s">
        <v>8</v>
      </c>
      <c r="H623" s="6" t="s">
        <v>8</v>
      </c>
      <c r="I623" s="6" t="s">
        <v>8</v>
      </c>
      <c r="M623" s="16"/>
    </row>
    <row r="624" spans="1:17" x14ac:dyDescent="0.35">
      <c r="A624" t="s">
        <v>8</v>
      </c>
      <c r="M624" s="16"/>
    </row>
    <row r="625" spans="1:17" x14ac:dyDescent="0.35">
      <c r="A625" s="1" t="s">
        <v>327</v>
      </c>
      <c r="B625" s="6">
        <v>0</v>
      </c>
      <c r="C625" s="6">
        <v>0</v>
      </c>
      <c r="D625" s="6">
        <v>0</v>
      </c>
      <c r="F625" s="6">
        <v>0</v>
      </c>
      <c r="G625" s="6">
        <f>B625+E625</f>
        <v>0</v>
      </c>
      <c r="H625" s="6">
        <v>0</v>
      </c>
      <c r="I625" s="6">
        <v>0</v>
      </c>
      <c r="K625" s="15">
        <v>0</v>
      </c>
      <c r="M625" s="16"/>
      <c r="N625" s="59" t="s">
        <v>615</v>
      </c>
    </row>
    <row r="626" spans="1:17" x14ac:dyDescent="0.35">
      <c r="A626" s="1" t="s">
        <v>328</v>
      </c>
      <c r="B626" s="6" t="s">
        <v>8</v>
      </c>
      <c r="C626" s="6" t="s">
        <v>8</v>
      </c>
      <c r="D626" s="6" t="s">
        <v>8</v>
      </c>
      <c r="F626" s="6" t="s">
        <v>8</v>
      </c>
      <c r="H626" s="6" t="s">
        <v>8</v>
      </c>
      <c r="I626" s="6" t="s">
        <v>8</v>
      </c>
      <c r="M626" s="16"/>
    </row>
    <row r="627" spans="1:17" x14ac:dyDescent="0.35">
      <c r="A627" t="s">
        <v>8</v>
      </c>
      <c r="M627" s="16"/>
    </row>
    <row r="628" spans="1:17" x14ac:dyDescent="0.35">
      <c r="A628" s="1" t="s">
        <v>38</v>
      </c>
      <c r="B628" s="6">
        <v>0</v>
      </c>
      <c r="C628" s="6">
        <v>0</v>
      </c>
      <c r="D628" s="6">
        <v>0</v>
      </c>
      <c r="F628" s="6">
        <v>0</v>
      </c>
      <c r="G628" s="6">
        <f>B628+E628</f>
        <v>0</v>
      </c>
      <c r="H628" s="6">
        <v>0</v>
      </c>
      <c r="I628" s="6">
        <v>0</v>
      </c>
      <c r="K628" s="15">
        <v>0</v>
      </c>
      <c r="M628" s="16"/>
    </row>
    <row r="629" spans="1:17" x14ac:dyDescent="0.35">
      <c r="A629" s="1" t="s">
        <v>329</v>
      </c>
      <c r="B629" s="6" t="s">
        <v>8</v>
      </c>
      <c r="C629" s="6" t="s">
        <v>8</v>
      </c>
      <c r="D629" s="6" t="s">
        <v>8</v>
      </c>
      <c r="F629" s="6" t="s">
        <v>8</v>
      </c>
      <c r="H629" s="6" t="s">
        <v>8</v>
      </c>
      <c r="I629" s="6" t="s">
        <v>8</v>
      </c>
      <c r="M629" s="16"/>
    </row>
    <row r="630" spans="1:17" x14ac:dyDescent="0.35">
      <c r="A630" t="s">
        <v>8</v>
      </c>
      <c r="M630" s="16"/>
    </row>
    <row r="631" spans="1:17" x14ac:dyDescent="0.35">
      <c r="A631" s="1" t="s">
        <v>40</v>
      </c>
      <c r="B631" s="6">
        <v>138</v>
      </c>
      <c r="C631" s="6">
        <v>0</v>
      </c>
      <c r="D631" s="6">
        <v>0</v>
      </c>
      <c r="F631" s="6">
        <v>138</v>
      </c>
      <c r="G631" s="6">
        <f>B631+E631</f>
        <v>138</v>
      </c>
      <c r="H631" s="6">
        <v>56.13</v>
      </c>
      <c r="I631" s="6">
        <v>81.87</v>
      </c>
      <c r="K631" s="16">
        <f>H631/21*26</f>
        <v>69.494285714285724</v>
      </c>
      <c r="M631" s="16">
        <v>246.33199999999999</v>
      </c>
      <c r="Q631" s="9">
        <f>M631</f>
        <v>246.33199999999999</v>
      </c>
    </row>
    <row r="632" spans="1:17" x14ac:dyDescent="0.35">
      <c r="A632" s="1" t="s">
        <v>330</v>
      </c>
      <c r="B632" s="6" t="s">
        <v>8</v>
      </c>
      <c r="C632" s="6" t="s">
        <v>8</v>
      </c>
      <c r="D632" s="6" t="s">
        <v>8</v>
      </c>
      <c r="F632" s="6" t="s">
        <v>8</v>
      </c>
      <c r="H632" s="6" t="s">
        <v>8</v>
      </c>
      <c r="I632" s="6" t="s">
        <v>8</v>
      </c>
      <c r="M632" s="16"/>
    </row>
    <row r="633" spans="1:17" x14ac:dyDescent="0.35">
      <c r="A633" t="s">
        <v>8</v>
      </c>
      <c r="M633" s="16"/>
    </row>
    <row r="634" spans="1:17" x14ac:dyDescent="0.35">
      <c r="A634" s="1" t="s">
        <v>331</v>
      </c>
      <c r="B634" s="6">
        <v>60000</v>
      </c>
      <c r="C634" s="6">
        <v>0</v>
      </c>
      <c r="D634" s="6">
        <v>0</v>
      </c>
      <c r="F634" s="6">
        <v>60000</v>
      </c>
      <c r="G634" s="6">
        <f>B634+E634</f>
        <v>60000</v>
      </c>
      <c r="H634" s="6">
        <v>60000</v>
      </c>
      <c r="I634" s="6">
        <v>0</v>
      </c>
      <c r="K634" s="15">
        <v>60000</v>
      </c>
      <c r="M634" s="16">
        <v>60000</v>
      </c>
    </row>
    <row r="635" spans="1:17" x14ac:dyDescent="0.35">
      <c r="A635" s="1" t="s">
        <v>332</v>
      </c>
      <c r="B635" s="6" t="s">
        <v>8</v>
      </c>
      <c r="C635" s="6" t="s">
        <v>8</v>
      </c>
      <c r="D635" s="6" t="s">
        <v>8</v>
      </c>
      <c r="F635" s="6" t="s">
        <v>8</v>
      </c>
      <c r="H635" s="6" t="s">
        <v>8</v>
      </c>
      <c r="I635" s="6" t="s">
        <v>8</v>
      </c>
      <c r="M635" s="16"/>
    </row>
    <row r="636" spans="1:17" x14ac:dyDescent="0.35">
      <c r="A636" t="s">
        <v>8</v>
      </c>
      <c r="M636" s="16"/>
    </row>
    <row r="637" spans="1:17" x14ac:dyDescent="0.35">
      <c r="A637" s="1" t="s">
        <v>333</v>
      </c>
      <c r="B637" s="6">
        <v>5000</v>
      </c>
      <c r="C637" s="6">
        <v>0</v>
      </c>
      <c r="D637" s="6">
        <v>0</v>
      </c>
      <c r="E637" s="6">
        <v>-5000</v>
      </c>
      <c r="F637" s="6">
        <v>5000</v>
      </c>
      <c r="G637" s="6">
        <f>B637+E637</f>
        <v>0</v>
      </c>
      <c r="H637" s="6">
        <v>0</v>
      </c>
      <c r="I637" s="6">
        <v>5000</v>
      </c>
      <c r="K637" s="15">
        <v>0</v>
      </c>
      <c r="M637" s="16">
        <v>5000</v>
      </c>
    </row>
    <row r="638" spans="1:17" x14ac:dyDescent="0.35">
      <c r="A638" s="1" t="s">
        <v>334</v>
      </c>
      <c r="B638" s="6" t="s">
        <v>8</v>
      </c>
      <c r="C638" s="6" t="s">
        <v>8</v>
      </c>
      <c r="D638" s="6" t="s">
        <v>8</v>
      </c>
      <c r="F638" s="6" t="s">
        <v>8</v>
      </c>
      <c r="H638" s="6" t="s">
        <v>8</v>
      </c>
      <c r="I638" s="6" t="s">
        <v>8</v>
      </c>
      <c r="M638" s="16"/>
    </row>
    <row r="639" spans="1:17" x14ac:dyDescent="0.35">
      <c r="A639" t="s">
        <v>8</v>
      </c>
      <c r="M639" s="16"/>
    </row>
    <row r="640" spans="1:17" x14ac:dyDescent="0.35">
      <c r="A640" s="1" t="s">
        <v>335</v>
      </c>
      <c r="B640" s="6">
        <v>3000</v>
      </c>
      <c r="C640" s="6">
        <v>1500</v>
      </c>
      <c r="D640" s="6">
        <v>0</v>
      </c>
      <c r="E640" s="6">
        <v>-1500</v>
      </c>
      <c r="F640" s="6">
        <v>4500</v>
      </c>
      <c r="G640" s="6">
        <f>B640+E640</f>
        <v>1500</v>
      </c>
      <c r="H640" s="6">
        <v>931.5</v>
      </c>
      <c r="I640" s="6">
        <v>3568.5</v>
      </c>
      <c r="K640" s="15">
        <v>1500</v>
      </c>
      <c r="M640" s="16">
        <v>3000</v>
      </c>
    </row>
    <row r="641" spans="1:17" x14ac:dyDescent="0.35">
      <c r="A641" s="1" t="s">
        <v>336</v>
      </c>
      <c r="B641" s="6" t="s">
        <v>8</v>
      </c>
      <c r="C641" s="6" t="s">
        <v>8</v>
      </c>
      <c r="D641" s="6" t="s">
        <v>8</v>
      </c>
      <c r="F641" s="6" t="s">
        <v>8</v>
      </c>
      <c r="H641" s="6" t="s">
        <v>8</v>
      </c>
      <c r="I641" s="6" t="s">
        <v>8</v>
      </c>
      <c r="M641" s="16"/>
    </row>
    <row r="642" spans="1:17" x14ac:dyDescent="0.35">
      <c r="A642" t="s">
        <v>8</v>
      </c>
      <c r="M642" s="16"/>
    </row>
    <row r="643" spans="1:17" ht="40.5" customHeight="1" x14ac:dyDescent="0.35">
      <c r="A643" s="1" t="s">
        <v>337</v>
      </c>
      <c r="B643" s="6">
        <v>0</v>
      </c>
      <c r="C643" s="6">
        <v>63193.2</v>
      </c>
      <c r="D643" s="6">
        <v>0</v>
      </c>
      <c r="E643" s="6">
        <v>63193.2</v>
      </c>
      <c r="F643" s="6">
        <v>63193.2</v>
      </c>
      <c r="G643" s="6">
        <f>B643+E643</f>
        <v>63193.2</v>
      </c>
      <c r="H643" s="6">
        <v>31685.74</v>
      </c>
      <c r="I643" s="6">
        <v>31507.46</v>
      </c>
      <c r="K643" s="17">
        <v>63193.2</v>
      </c>
      <c r="M643" s="16">
        <f>1385+50000+5200+6580+620</f>
        <v>63785</v>
      </c>
      <c r="N643" s="36" t="s">
        <v>596</v>
      </c>
      <c r="Q643" s="6"/>
    </row>
    <row r="644" spans="1:17" x14ac:dyDescent="0.35">
      <c r="A644" s="1" t="s">
        <v>338</v>
      </c>
      <c r="B644" s="6" t="s">
        <v>8</v>
      </c>
      <c r="C644" s="6" t="s">
        <v>8</v>
      </c>
      <c r="D644" s="6" t="s">
        <v>8</v>
      </c>
      <c r="F644" s="6" t="s">
        <v>8</v>
      </c>
      <c r="H644" s="6" t="s">
        <v>8</v>
      </c>
      <c r="I644" s="6" t="s">
        <v>8</v>
      </c>
      <c r="M644" s="16"/>
    </row>
    <row r="645" spans="1:17" x14ac:dyDescent="0.35">
      <c r="A645" t="s">
        <v>8</v>
      </c>
      <c r="M645" s="16"/>
    </row>
    <row r="646" spans="1:17" x14ac:dyDescent="0.35">
      <c r="A646" s="1" t="s">
        <v>339</v>
      </c>
      <c r="B646" s="6">
        <v>5000</v>
      </c>
      <c r="C646" s="6">
        <v>0</v>
      </c>
      <c r="D646" s="6">
        <v>0</v>
      </c>
      <c r="F646" s="6">
        <v>5000</v>
      </c>
      <c r="G646" s="6">
        <f>B646+E646</f>
        <v>5000</v>
      </c>
      <c r="H646" s="6">
        <v>4608.5600000000004</v>
      </c>
      <c r="I646" s="6">
        <v>391.44</v>
      </c>
      <c r="K646" s="15">
        <v>5000</v>
      </c>
      <c r="M646" s="16">
        <v>5000</v>
      </c>
    </row>
    <row r="647" spans="1:17" x14ac:dyDescent="0.35">
      <c r="A647" s="1" t="s">
        <v>340</v>
      </c>
      <c r="B647" s="6" t="s">
        <v>8</v>
      </c>
      <c r="C647" s="6" t="s">
        <v>8</v>
      </c>
      <c r="D647" s="6" t="s">
        <v>8</v>
      </c>
      <c r="F647" s="6" t="s">
        <v>8</v>
      </c>
      <c r="H647" s="6" t="s">
        <v>8</v>
      </c>
      <c r="I647" s="6" t="s">
        <v>8</v>
      </c>
      <c r="M647" s="16"/>
    </row>
    <row r="648" spans="1:17" x14ac:dyDescent="0.35">
      <c r="A648" t="s">
        <v>8</v>
      </c>
      <c r="M648" s="16"/>
    </row>
    <row r="649" spans="1:17" x14ac:dyDescent="0.35">
      <c r="A649" s="1" t="s">
        <v>341</v>
      </c>
      <c r="B649" s="6">
        <v>100</v>
      </c>
      <c r="C649" s="6">
        <v>200</v>
      </c>
      <c r="D649" s="6">
        <v>0</v>
      </c>
      <c r="E649" s="6">
        <v>100</v>
      </c>
      <c r="F649" s="6">
        <v>700</v>
      </c>
      <c r="G649" s="6">
        <f>B649+E649</f>
        <v>200</v>
      </c>
      <c r="H649" s="6">
        <v>119.43</v>
      </c>
      <c r="I649" s="6">
        <v>580.57000000000005</v>
      </c>
      <c r="K649" s="15">
        <v>200</v>
      </c>
      <c r="M649" s="16">
        <v>500</v>
      </c>
    </row>
    <row r="650" spans="1:17" x14ac:dyDescent="0.35">
      <c r="A650" s="1" t="s">
        <v>342</v>
      </c>
      <c r="B650" s="6" t="s">
        <v>8</v>
      </c>
      <c r="C650" s="6" t="s">
        <v>8</v>
      </c>
      <c r="D650" s="6" t="s">
        <v>8</v>
      </c>
      <c r="F650" s="6" t="s">
        <v>8</v>
      </c>
      <c r="H650" s="6" t="s">
        <v>8</v>
      </c>
      <c r="I650" s="6" t="s">
        <v>8</v>
      </c>
      <c r="M650" s="16"/>
    </row>
    <row r="651" spans="1:17" x14ac:dyDescent="0.35">
      <c r="A651" t="s">
        <v>8</v>
      </c>
      <c r="M651" s="16"/>
    </row>
    <row r="652" spans="1:17" x14ac:dyDescent="0.35">
      <c r="A652" s="1" t="s">
        <v>343</v>
      </c>
      <c r="B652" s="6">
        <v>5000</v>
      </c>
      <c r="C652" s="6">
        <v>2000</v>
      </c>
      <c r="D652" s="6">
        <v>0</v>
      </c>
      <c r="E652" s="6">
        <v>-3000</v>
      </c>
      <c r="F652" s="6">
        <v>7000</v>
      </c>
      <c r="G652" s="6">
        <f>B652+E652</f>
        <v>2000</v>
      </c>
      <c r="H652" s="6">
        <v>1110.08</v>
      </c>
      <c r="I652" s="6">
        <v>5889.92</v>
      </c>
      <c r="K652" s="15">
        <v>2000</v>
      </c>
      <c r="M652" s="16">
        <f>4000+2000</f>
        <v>6000</v>
      </c>
      <c r="N652" s="34" t="s">
        <v>594</v>
      </c>
    </row>
    <row r="653" spans="1:17" x14ac:dyDescent="0.35">
      <c r="A653" s="1" t="s">
        <v>344</v>
      </c>
      <c r="B653" s="6" t="s">
        <v>8</v>
      </c>
      <c r="C653" s="6" t="s">
        <v>8</v>
      </c>
      <c r="D653" s="6" t="s">
        <v>8</v>
      </c>
      <c r="F653" s="6" t="s">
        <v>8</v>
      </c>
      <c r="H653" s="6" t="s">
        <v>8</v>
      </c>
      <c r="I653" s="6" t="s">
        <v>8</v>
      </c>
      <c r="M653" s="16"/>
    </row>
    <row r="654" spans="1:17" x14ac:dyDescent="0.35">
      <c r="A654" t="s">
        <v>8</v>
      </c>
      <c r="M654" s="16"/>
    </row>
    <row r="655" spans="1:17" x14ac:dyDescent="0.35">
      <c r="A655" s="1" t="s">
        <v>345</v>
      </c>
      <c r="B655" s="6">
        <v>225000</v>
      </c>
      <c r="C655" s="6">
        <v>150000</v>
      </c>
      <c r="D655" s="6">
        <v>0</v>
      </c>
      <c r="E655" s="6">
        <v>-75000</v>
      </c>
      <c r="F655" s="6">
        <v>400000</v>
      </c>
      <c r="G655" s="6">
        <f>B655+E655</f>
        <v>150000</v>
      </c>
      <c r="H655" s="6">
        <v>148439.15</v>
      </c>
      <c r="I655" s="6">
        <v>251560.85</v>
      </c>
      <c r="K655" s="15">
        <v>150000</v>
      </c>
      <c r="M655" s="16">
        <v>250000</v>
      </c>
    </row>
    <row r="656" spans="1:17" x14ac:dyDescent="0.35">
      <c r="A656" s="1" t="s">
        <v>346</v>
      </c>
      <c r="B656" s="6" t="s">
        <v>8</v>
      </c>
      <c r="C656" s="6" t="s">
        <v>8</v>
      </c>
      <c r="D656" s="6" t="s">
        <v>8</v>
      </c>
      <c r="F656" s="6" t="s">
        <v>8</v>
      </c>
      <c r="H656" s="6" t="s">
        <v>8</v>
      </c>
      <c r="I656" s="6" t="s">
        <v>8</v>
      </c>
      <c r="M656" s="16"/>
    </row>
    <row r="657" spans="1:14" x14ac:dyDescent="0.35">
      <c r="A657" s="1"/>
      <c r="M657" s="16"/>
    </row>
    <row r="658" spans="1:14" x14ac:dyDescent="0.35">
      <c r="A658" s="50" t="s">
        <v>591</v>
      </c>
      <c r="K658" s="15">
        <v>0</v>
      </c>
      <c r="M658" s="16">
        <f>200+2000+3000+1500</f>
        <v>6700</v>
      </c>
      <c r="N658" s="34" t="s">
        <v>595</v>
      </c>
    </row>
    <row r="659" spans="1:14" x14ac:dyDescent="0.35">
      <c r="A659" s="50" t="s">
        <v>592</v>
      </c>
      <c r="M659" s="16"/>
    </row>
    <row r="660" spans="1:14" x14ac:dyDescent="0.35">
      <c r="A660" t="s">
        <v>8</v>
      </c>
      <c r="M660" s="16"/>
    </row>
    <row r="661" spans="1:14" x14ac:dyDescent="0.35">
      <c r="A661" s="1" t="s">
        <v>347</v>
      </c>
      <c r="B661" s="6">
        <v>0</v>
      </c>
      <c r="C661" s="6">
        <v>78859.48</v>
      </c>
      <c r="D661" s="6">
        <v>0</v>
      </c>
      <c r="E661" s="6">
        <v>78859.48</v>
      </c>
      <c r="F661" s="6">
        <v>78859.48</v>
      </c>
      <c r="G661" s="6">
        <f>B661+E661</f>
        <v>78859.48</v>
      </c>
      <c r="H661" s="6">
        <v>80492.97</v>
      </c>
      <c r="I661" s="6">
        <v>-1633.49</v>
      </c>
      <c r="K661" s="15">
        <v>80492.97</v>
      </c>
      <c r="M661" s="16"/>
    </row>
    <row r="662" spans="1:14" x14ac:dyDescent="0.35">
      <c r="A662" s="1" t="s">
        <v>348</v>
      </c>
      <c r="B662" s="6" t="s">
        <v>8</v>
      </c>
      <c r="C662" s="6" t="s">
        <v>8</v>
      </c>
      <c r="D662" s="6" t="s">
        <v>8</v>
      </c>
      <c r="F662" s="6" t="s">
        <v>8</v>
      </c>
      <c r="H662" s="6" t="s">
        <v>8</v>
      </c>
      <c r="I662" s="6" t="s">
        <v>8</v>
      </c>
      <c r="M662" s="16"/>
    </row>
    <row r="663" spans="1:14" x14ac:dyDescent="0.35">
      <c r="A663" t="s">
        <v>8</v>
      </c>
      <c r="M663" s="16"/>
    </row>
    <row r="664" spans="1:14" x14ac:dyDescent="0.35">
      <c r="A664" s="1" t="s">
        <v>349</v>
      </c>
      <c r="B664" s="6">
        <v>50000</v>
      </c>
      <c r="C664" s="6">
        <v>78887.08</v>
      </c>
      <c r="D664" s="6">
        <v>0</v>
      </c>
      <c r="E664" s="6">
        <v>28887.08</v>
      </c>
      <c r="F664" s="6">
        <v>93887.08</v>
      </c>
      <c r="G664" s="6">
        <f>B664+E664</f>
        <v>78887.08</v>
      </c>
      <c r="H664" s="6">
        <v>34187.08</v>
      </c>
      <c r="I664" s="6">
        <v>59700</v>
      </c>
      <c r="K664" s="15">
        <v>78887.08</v>
      </c>
      <c r="M664" s="16">
        <v>300000</v>
      </c>
      <c r="N664" s="34" t="s">
        <v>593</v>
      </c>
    </row>
    <row r="665" spans="1:14" x14ac:dyDescent="0.35">
      <c r="A665" s="1" t="s">
        <v>350</v>
      </c>
      <c r="B665" s="6" t="s">
        <v>8</v>
      </c>
      <c r="C665" s="6" t="s">
        <v>8</v>
      </c>
      <c r="D665" s="6" t="s">
        <v>8</v>
      </c>
      <c r="F665" s="6" t="s">
        <v>8</v>
      </c>
      <c r="H665" s="6" t="s">
        <v>8</v>
      </c>
      <c r="I665" s="6" t="s">
        <v>8</v>
      </c>
      <c r="M665" s="16"/>
    </row>
    <row r="666" spans="1:14" x14ac:dyDescent="0.35">
      <c r="A666" t="s">
        <v>8</v>
      </c>
      <c r="M666" s="16"/>
    </row>
    <row r="667" spans="1:14" x14ac:dyDescent="0.35">
      <c r="A667" s="1" t="s">
        <v>118</v>
      </c>
      <c r="B667" s="6">
        <v>10000</v>
      </c>
      <c r="C667" s="6">
        <v>2500</v>
      </c>
      <c r="D667" s="6">
        <v>0</v>
      </c>
      <c r="E667" s="6">
        <v>-7500</v>
      </c>
      <c r="F667" s="6">
        <v>12500</v>
      </c>
      <c r="G667" s="6">
        <f>B667+E667</f>
        <v>2500</v>
      </c>
      <c r="H667" s="6">
        <v>1573.83</v>
      </c>
      <c r="I667" s="6">
        <v>10926.17</v>
      </c>
      <c r="K667" s="15">
        <v>2500</v>
      </c>
      <c r="M667" s="16">
        <v>10000</v>
      </c>
    </row>
    <row r="668" spans="1:14" x14ac:dyDescent="0.35">
      <c r="A668" s="1" t="s">
        <v>351</v>
      </c>
      <c r="B668" s="6" t="s">
        <v>8</v>
      </c>
      <c r="C668" s="6" t="s">
        <v>8</v>
      </c>
      <c r="D668" s="6" t="s">
        <v>8</v>
      </c>
      <c r="F668" s="6" t="s">
        <v>8</v>
      </c>
      <c r="H668" s="6" t="s">
        <v>8</v>
      </c>
      <c r="I668" s="6" t="s">
        <v>8</v>
      </c>
      <c r="M668" s="16"/>
    </row>
    <row r="669" spans="1:14" x14ac:dyDescent="0.35">
      <c r="A669" t="s">
        <v>8</v>
      </c>
      <c r="M669" s="16"/>
    </row>
    <row r="670" spans="1:14" x14ac:dyDescent="0.35">
      <c r="A670" s="1" t="s">
        <v>352</v>
      </c>
      <c r="B670" s="6">
        <v>50000</v>
      </c>
      <c r="C670" s="6">
        <v>0</v>
      </c>
      <c r="D670" s="6">
        <v>0</v>
      </c>
      <c r="E670" s="6">
        <v>-5000</v>
      </c>
      <c r="F670" s="6">
        <v>45000</v>
      </c>
      <c r="G670" s="6">
        <f>B670+E670</f>
        <v>45000</v>
      </c>
      <c r="H670" s="6">
        <v>15000</v>
      </c>
      <c r="I670" s="6">
        <v>30000</v>
      </c>
      <c r="K670" s="15">
        <v>50000</v>
      </c>
      <c r="M670" s="16">
        <v>50000</v>
      </c>
    </row>
    <row r="671" spans="1:14" x14ac:dyDescent="0.35">
      <c r="A671" s="1" t="s">
        <v>353</v>
      </c>
      <c r="B671" s="6" t="s">
        <v>8</v>
      </c>
      <c r="C671" s="6" t="s">
        <v>8</v>
      </c>
      <c r="D671" s="6" t="s">
        <v>8</v>
      </c>
      <c r="F671" s="6" t="s">
        <v>8</v>
      </c>
      <c r="H671" s="6" t="s">
        <v>8</v>
      </c>
      <c r="I671" s="6" t="s">
        <v>8</v>
      </c>
      <c r="M671" s="16"/>
    </row>
    <row r="672" spans="1:14" x14ac:dyDescent="0.35">
      <c r="A672" t="s">
        <v>8</v>
      </c>
      <c r="M672" s="16"/>
    </row>
    <row r="673" spans="1:14" x14ac:dyDescent="0.35">
      <c r="A673" s="1" t="s">
        <v>354</v>
      </c>
      <c r="B673" s="6">
        <v>100</v>
      </c>
      <c r="C673" s="6">
        <v>0</v>
      </c>
      <c r="D673" s="6">
        <v>0</v>
      </c>
      <c r="E673" s="6">
        <v>-100</v>
      </c>
      <c r="F673" s="6">
        <v>100</v>
      </c>
      <c r="G673" s="6">
        <f>B673+E673</f>
        <v>0</v>
      </c>
      <c r="H673" s="6">
        <v>0</v>
      </c>
      <c r="I673" s="6">
        <v>100</v>
      </c>
      <c r="K673" s="15">
        <v>0</v>
      </c>
      <c r="M673" s="16"/>
      <c r="N673" s="59" t="s">
        <v>615</v>
      </c>
    </row>
    <row r="674" spans="1:14" x14ac:dyDescent="0.35">
      <c r="A674" s="1" t="s">
        <v>355</v>
      </c>
      <c r="B674" s="6" t="s">
        <v>8</v>
      </c>
      <c r="C674" s="6" t="s">
        <v>8</v>
      </c>
      <c r="D674" s="6" t="s">
        <v>8</v>
      </c>
      <c r="F674" s="6" t="s">
        <v>8</v>
      </c>
      <c r="H674" s="6" t="s">
        <v>8</v>
      </c>
      <c r="I674" s="6" t="s">
        <v>8</v>
      </c>
      <c r="M674" s="16"/>
    </row>
    <row r="675" spans="1:14" x14ac:dyDescent="0.35">
      <c r="A675" t="s">
        <v>8</v>
      </c>
      <c r="M675" s="16"/>
    </row>
    <row r="676" spans="1:14" x14ac:dyDescent="0.35">
      <c r="A676" s="1" t="s">
        <v>356</v>
      </c>
      <c r="B676" s="6">
        <v>0</v>
      </c>
      <c r="C676" s="6">
        <v>0</v>
      </c>
      <c r="D676" s="6">
        <v>0</v>
      </c>
      <c r="F676" s="6">
        <v>0</v>
      </c>
      <c r="G676" s="6">
        <f>B676+E676</f>
        <v>0</v>
      </c>
      <c r="H676" s="6">
        <v>0</v>
      </c>
      <c r="I676" s="6">
        <v>0</v>
      </c>
      <c r="K676" s="15">
        <v>0</v>
      </c>
      <c r="M676" s="16"/>
      <c r="N676" s="59" t="s">
        <v>615</v>
      </c>
    </row>
    <row r="677" spans="1:14" x14ac:dyDescent="0.35">
      <c r="A677" s="1" t="s">
        <v>357</v>
      </c>
      <c r="B677" s="6" t="s">
        <v>8</v>
      </c>
      <c r="C677" s="6" t="s">
        <v>8</v>
      </c>
      <c r="D677" s="6" t="s">
        <v>8</v>
      </c>
      <c r="F677" s="6" t="s">
        <v>8</v>
      </c>
      <c r="H677" s="6" t="s">
        <v>8</v>
      </c>
      <c r="I677" s="6" t="s">
        <v>8</v>
      </c>
      <c r="M677" s="16"/>
    </row>
    <row r="678" spans="1:14" x14ac:dyDescent="0.35">
      <c r="A678" t="s">
        <v>8</v>
      </c>
      <c r="M678" s="16"/>
    </row>
    <row r="679" spans="1:14" x14ac:dyDescent="0.35">
      <c r="A679" s="38" t="s">
        <v>358</v>
      </c>
      <c r="B679" s="39">
        <v>78259</v>
      </c>
      <c r="C679" s="39">
        <v>649268.09</v>
      </c>
      <c r="D679" s="39">
        <v>0</v>
      </c>
      <c r="E679" s="39">
        <f>+C679-B679</f>
        <v>571009.09</v>
      </c>
      <c r="F679" s="39">
        <v>807127.09</v>
      </c>
      <c r="G679" s="39">
        <f>B679+E679</f>
        <v>649268.09</v>
      </c>
      <c r="H679" s="39">
        <v>649268.09</v>
      </c>
      <c r="I679" s="39">
        <v>157859</v>
      </c>
      <c r="J679" s="39"/>
      <c r="K679" s="40">
        <v>649268.09</v>
      </c>
      <c r="L679" s="41"/>
      <c r="M679" s="42">
        <v>111487.6</v>
      </c>
    </row>
    <row r="680" spans="1:14" x14ac:dyDescent="0.35">
      <c r="A680" s="1" t="s">
        <v>359</v>
      </c>
      <c r="B680" s="6" t="s">
        <v>8</v>
      </c>
      <c r="C680" s="6" t="s">
        <v>8</v>
      </c>
      <c r="D680" s="6" t="s">
        <v>8</v>
      </c>
      <c r="F680" s="6" t="s">
        <v>8</v>
      </c>
      <c r="H680" s="6" t="s">
        <v>8</v>
      </c>
      <c r="I680" s="6" t="s">
        <v>8</v>
      </c>
      <c r="M680" s="16"/>
    </row>
    <row r="681" spans="1:14" x14ac:dyDescent="0.35">
      <c r="A681" t="s">
        <v>8</v>
      </c>
      <c r="M681" s="16"/>
    </row>
    <row r="682" spans="1:14" x14ac:dyDescent="0.35">
      <c r="A682" s="1" t="s">
        <v>122</v>
      </c>
      <c r="B682" s="6">
        <v>0</v>
      </c>
      <c r="C682" s="6">
        <v>0</v>
      </c>
      <c r="D682" s="6">
        <v>0</v>
      </c>
      <c r="F682" s="6">
        <v>0</v>
      </c>
      <c r="G682" s="6">
        <f>B682+E682</f>
        <v>0</v>
      </c>
      <c r="H682" s="6">
        <v>-12683.97</v>
      </c>
      <c r="I682" s="6">
        <v>12683.97</v>
      </c>
      <c r="K682" s="15">
        <v>0</v>
      </c>
      <c r="M682" s="16"/>
    </row>
    <row r="683" spans="1:14" x14ac:dyDescent="0.35">
      <c r="A683" s="1" t="s">
        <v>360</v>
      </c>
      <c r="B683" s="6" t="s">
        <v>8</v>
      </c>
      <c r="C683" s="6" t="s">
        <v>8</v>
      </c>
      <c r="D683" s="6" t="s">
        <v>8</v>
      </c>
      <c r="F683" s="6" t="s">
        <v>8</v>
      </c>
      <c r="H683" s="6" t="s">
        <v>8</v>
      </c>
      <c r="I683" s="6" t="s">
        <v>8</v>
      </c>
      <c r="M683" s="16"/>
    </row>
    <row r="684" spans="1:14" x14ac:dyDescent="0.35">
      <c r="A684" t="s">
        <v>8</v>
      </c>
      <c r="M684" s="16"/>
    </row>
    <row r="685" spans="1:14" x14ac:dyDescent="0.35">
      <c r="A685" s="1" t="s">
        <v>361</v>
      </c>
      <c r="B685" s="6">
        <v>0</v>
      </c>
      <c r="C685" s="6">
        <v>250000</v>
      </c>
      <c r="D685" s="6">
        <v>0</v>
      </c>
      <c r="E685" s="6">
        <v>250000</v>
      </c>
      <c r="F685" s="6">
        <v>250000</v>
      </c>
      <c r="G685" s="6">
        <f>B685+E685</f>
        <v>250000</v>
      </c>
      <c r="H685" s="6">
        <v>250000</v>
      </c>
      <c r="I685" s="6">
        <v>0</v>
      </c>
      <c r="K685" s="15">
        <v>250000</v>
      </c>
      <c r="M685" s="16"/>
    </row>
    <row r="686" spans="1:14" x14ac:dyDescent="0.35">
      <c r="A686" s="1" t="s">
        <v>362</v>
      </c>
      <c r="B686" s="6" t="s">
        <v>8</v>
      </c>
      <c r="C686" s="6" t="s">
        <v>8</v>
      </c>
      <c r="D686" s="6" t="s">
        <v>8</v>
      </c>
      <c r="F686" s="6" t="s">
        <v>8</v>
      </c>
      <c r="H686" s="6" t="s">
        <v>8</v>
      </c>
      <c r="I686" s="6" t="s">
        <v>8</v>
      </c>
      <c r="M686" s="16"/>
    </row>
    <row r="687" spans="1:14" x14ac:dyDescent="0.35">
      <c r="A687" s="46" t="s">
        <v>8</v>
      </c>
      <c r="B687" s="47"/>
      <c r="C687" s="47"/>
      <c r="D687" s="47"/>
      <c r="E687" s="47"/>
      <c r="F687" s="47"/>
      <c r="G687" s="47"/>
      <c r="H687" s="47"/>
      <c r="I687" s="47"/>
      <c r="J687" s="47"/>
      <c r="K687" s="48"/>
      <c r="L687" s="46"/>
      <c r="M687" s="49"/>
      <c r="N687" s="46"/>
    </row>
    <row r="688" spans="1:14" x14ac:dyDescent="0.35">
      <c r="A688" s="1" t="s">
        <v>304</v>
      </c>
      <c r="B688" s="6">
        <v>0</v>
      </c>
      <c r="C688" s="6">
        <v>0</v>
      </c>
      <c r="D688" s="6">
        <v>0</v>
      </c>
      <c r="F688" s="6">
        <v>0</v>
      </c>
      <c r="G688" s="6">
        <f>B688+E688</f>
        <v>0</v>
      </c>
      <c r="H688" s="6">
        <v>0</v>
      </c>
      <c r="I688" s="6">
        <v>0</v>
      </c>
      <c r="K688" s="15">
        <v>0</v>
      </c>
      <c r="M688" s="16"/>
    </row>
    <row r="689" spans="1:14" x14ac:dyDescent="0.35">
      <c r="A689" s="1" t="s">
        <v>363</v>
      </c>
      <c r="B689" s="6" t="s">
        <v>8</v>
      </c>
      <c r="C689" s="6" t="s">
        <v>8</v>
      </c>
      <c r="D689" s="6" t="s">
        <v>8</v>
      </c>
      <c r="F689" s="6" t="s">
        <v>8</v>
      </c>
      <c r="H689" s="6" t="s">
        <v>8</v>
      </c>
      <c r="I689" s="6" t="s">
        <v>8</v>
      </c>
      <c r="M689" s="16"/>
    </row>
    <row r="690" spans="1:14" x14ac:dyDescent="0.35">
      <c r="A690" t="s">
        <v>8</v>
      </c>
      <c r="M690" s="16"/>
    </row>
    <row r="691" spans="1:14" x14ac:dyDescent="0.35">
      <c r="A691" s="1" t="s">
        <v>306</v>
      </c>
      <c r="B691" s="6">
        <v>0</v>
      </c>
      <c r="C691" s="6">
        <v>0</v>
      </c>
      <c r="D691" s="6">
        <v>0</v>
      </c>
      <c r="F691" s="6">
        <v>0</v>
      </c>
      <c r="G691" s="6">
        <f>B691+E691</f>
        <v>0</v>
      </c>
      <c r="H691" s="6">
        <v>12666.66</v>
      </c>
      <c r="I691" s="6">
        <v>-12666.66</v>
      </c>
      <c r="K691" s="15">
        <v>12666.66</v>
      </c>
      <c r="M691" s="16"/>
    </row>
    <row r="692" spans="1:14" x14ac:dyDescent="0.35">
      <c r="A692" s="1" t="s">
        <v>364</v>
      </c>
      <c r="B692" s="6" t="s">
        <v>8</v>
      </c>
      <c r="C692" s="6" t="s">
        <v>8</v>
      </c>
      <c r="D692" s="6" t="s">
        <v>8</v>
      </c>
      <c r="F692" s="6" t="s">
        <v>8</v>
      </c>
      <c r="H692" s="6" t="s">
        <v>8</v>
      </c>
      <c r="I692" s="6" t="s">
        <v>8</v>
      </c>
      <c r="M692" s="16"/>
    </row>
    <row r="693" spans="1:14" x14ac:dyDescent="0.35">
      <c r="A693" s="46" t="s">
        <v>8</v>
      </c>
      <c r="B693" s="47"/>
      <c r="C693" s="47"/>
      <c r="D693" s="47"/>
      <c r="E693" s="47"/>
      <c r="F693" s="47"/>
      <c r="G693" s="47"/>
      <c r="H693" s="47"/>
      <c r="I693" s="47"/>
      <c r="J693" s="47"/>
      <c r="K693" s="48"/>
      <c r="L693" s="46"/>
      <c r="M693" s="49"/>
      <c r="N693" s="46"/>
    </row>
    <row r="694" spans="1:14" x14ac:dyDescent="0.35">
      <c r="A694" s="1" t="s">
        <v>256</v>
      </c>
      <c r="B694" s="6">
        <v>319155</v>
      </c>
      <c r="C694" s="6">
        <v>0</v>
      </c>
      <c r="D694" s="6">
        <v>0</v>
      </c>
      <c r="F694" s="6">
        <v>319155</v>
      </c>
      <c r="G694" s="6">
        <f>B694+E694</f>
        <v>319155</v>
      </c>
      <c r="H694" s="6">
        <v>143582.5</v>
      </c>
      <c r="I694" s="6">
        <v>175572.5</v>
      </c>
      <c r="K694" s="15">
        <v>185000</v>
      </c>
      <c r="M694" s="16">
        <v>320000</v>
      </c>
    </row>
    <row r="695" spans="1:14" x14ac:dyDescent="0.35">
      <c r="A695" s="1" t="s">
        <v>365</v>
      </c>
      <c r="B695" s="6" t="s">
        <v>8</v>
      </c>
      <c r="C695" s="6" t="s">
        <v>8</v>
      </c>
      <c r="D695" s="6" t="s">
        <v>8</v>
      </c>
      <c r="F695" s="6" t="s">
        <v>8</v>
      </c>
      <c r="H695" s="6" t="s">
        <v>8</v>
      </c>
      <c r="I695" s="6" t="s">
        <v>8</v>
      </c>
      <c r="M695" s="16"/>
    </row>
    <row r="696" spans="1:14" x14ac:dyDescent="0.35">
      <c r="A696" t="s">
        <v>8</v>
      </c>
      <c r="M696" s="16"/>
    </row>
    <row r="697" spans="1:14" x14ac:dyDescent="0.35">
      <c r="A697" s="1" t="s">
        <v>366</v>
      </c>
      <c r="B697" s="6">
        <v>0</v>
      </c>
      <c r="C697" s="6">
        <v>0</v>
      </c>
      <c r="D697" s="6">
        <v>0</v>
      </c>
      <c r="F697" s="6">
        <v>0</v>
      </c>
      <c r="G697" s="6">
        <f>B697+E697</f>
        <v>0</v>
      </c>
      <c r="H697" s="6">
        <v>0</v>
      </c>
      <c r="I697" s="6">
        <v>0</v>
      </c>
      <c r="K697" s="15">
        <v>0</v>
      </c>
      <c r="M697" s="16"/>
      <c r="N697" s="59" t="s">
        <v>615</v>
      </c>
    </row>
    <row r="698" spans="1:14" x14ac:dyDescent="0.35">
      <c r="A698" s="1" t="s">
        <v>367</v>
      </c>
      <c r="B698" s="6" t="s">
        <v>8</v>
      </c>
      <c r="C698" s="6" t="s">
        <v>8</v>
      </c>
      <c r="D698" s="6" t="s">
        <v>8</v>
      </c>
      <c r="F698" s="6" t="s">
        <v>8</v>
      </c>
      <c r="H698" s="6" t="s">
        <v>8</v>
      </c>
      <c r="I698" s="6" t="s">
        <v>8</v>
      </c>
      <c r="M698" s="16"/>
    </row>
    <row r="699" spans="1:14" x14ac:dyDescent="0.35">
      <c r="A699" t="s">
        <v>8</v>
      </c>
      <c r="M699" s="16"/>
    </row>
    <row r="700" spans="1:14" x14ac:dyDescent="0.35">
      <c r="A700" s="1" t="s">
        <v>368</v>
      </c>
      <c r="B700" s="6">
        <v>15000</v>
      </c>
      <c r="C700" s="6">
        <v>0</v>
      </c>
      <c r="D700" s="6">
        <v>0</v>
      </c>
      <c r="E700" s="6">
        <v>-15000</v>
      </c>
      <c r="F700" s="6">
        <v>15000</v>
      </c>
      <c r="G700" s="6">
        <f>B700+E700</f>
        <v>0</v>
      </c>
      <c r="H700" s="6">
        <v>0</v>
      </c>
      <c r="I700" s="6">
        <v>15000</v>
      </c>
      <c r="K700" s="15">
        <v>0</v>
      </c>
      <c r="M700" s="16">
        <v>15000</v>
      </c>
    </row>
    <row r="701" spans="1:14" x14ac:dyDescent="0.35">
      <c r="A701" s="1" t="s">
        <v>369</v>
      </c>
      <c r="B701" s="6" t="s">
        <v>8</v>
      </c>
      <c r="C701" s="6" t="s">
        <v>8</v>
      </c>
      <c r="D701" s="6" t="s">
        <v>8</v>
      </c>
      <c r="F701" s="6" t="s">
        <v>8</v>
      </c>
      <c r="H701" s="6" t="s">
        <v>8</v>
      </c>
      <c r="I701" s="6" t="s">
        <v>8</v>
      </c>
      <c r="M701" s="16"/>
    </row>
    <row r="702" spans="1:14" x14ac:dyDescent="0.35">
      <c r="A702" t="s">
        <v>8</v>
      </c>
      <c r="M702" s="16"/>
    </row>
    <row r="703" spans="1:14" x14ac:dyDescent="0.35">
      <c r="A703" s="1" t="s">
        <v>140</v>
      </c>
      <c r="B703" s="6">
        <v>0</v>
      </c>
      <c r="C703" s="6">
        <v>0</v>
      </c>
      <c r="D703" s="6">
        <v>0</v>
      </c>
      <c r="F703" s="6">
        <v>0</v>
      </c>
      <c r="G703" s="6">
        <f>B703+E703</f>
        <v>0</v>
      </c>
      <c r="H703" s="6">
        <v>0</v>
      </c>
      <c r="I703" s="6">
        <v>0</v>
      </c>
      <c r="K703" s="15">
        <v>0</v>
      </c>
      <c r="M703" s="16"/>
    </row>
    <row r="704" spans="1:14" x14ac:dyDescent="0.35">
      <c r="A704" s="1" t="s">
        <v>370</v>
      </c>
      <c r="B704" s="6" t="s">
        <v>8</v>
      </c>
      <c r="C704" s="6" t="s">
        <v>8</v>
      </c>
      <c r="D704" s="6" t="s">
        <v>8</v>
      </c>
      <c r="F704" s="6" t="s">
        <v>8</v>
      </c>
      <c r="H704" s="6" t="s">
        <v>8</v>
      </c>
      <c r="I704" s="6" t="s">
        <v>8</v>
      </c>
      <c r="M704" s="16"/>
    </row>
    <row r="705" spans="1:14" x14ac:dyDescent="0.35">
      <c r="A705" s="46" t="s">
        <v>8</v>
      </c>
      <c r="B705" s="47"/>
      <c r="C705" s="47"/>
      <c r="D705" s="47"/>
      <c r="E705" s="47"/>
      <c r="F705" s="47"/>
      <c r="G705" s="47"/>
      <c r="H705" s="47"/>
      <c r="I705" s="47"/>
      <c r="J705" s="47"/>
      <c r="K705" s="48"/>
      <c r="L705" s="46"/>
      <c r="M705" s="49"/>
      <c r="N705" s="46"/>
    </row>
    <row r="706" spans="1:14" x14ac:dyDescent="0.35">
      <c r="A706" s="1" t="s">
        <v>304</v>
      </c>
      <c r="B706" s="6">
        <v>0</v>
      </c>
      <c r="C706" s="6">
        <v>0</v>
      </c>
      <c r="D706" s="6">
        <v>0</v>
      </c>
      <c r="F706" s="6">
        <v>0</v>
      </c>
      <c r="G706" s="6">
        <f>B706+E706</f>
        <v>0</v>
      </c>
      <c r="H706" s="6">
        <v>0</v>
      </c>
      <c r="I706" s="6">
        <v>0</v>
      </c>
      <c r="K706" s="15">
        <v>0</v>
      </c>
      <c r="M706" s="16"/>
    </row>
    <row r="707" spans="1:14" x14ac:dyDescent="0.35">
      <c r="A707" s="1" t="s">
        <v>371</v>
      </c>
      <c r="B707" s="6" t="s">
        <v>8</v>
      </c>
      <c r="C707" s="6" t="s">
        <v>8</v>
      </c>
      <c r="D707" s="6" t="s">
        <v>8</v>
      </c>
      <c r="F707" s="6" t="s">
        <v>8</v>
      </c>
      <c r="H707" s="6" t="s">
        <v>8</v>
      </c>
      <c r="I707" s="6" t="s">
        <v>8</v>
      </c>
      <c r="M707" s="16"/>
    </row>
    <row r="708" spans="1:14" x14ac:dyDescent="0.35">
      <c r="A708" t="s">
        <v>8</v>
      </c>
      <c r="M708" s="16"/>
    </row>
    <row r="709" spans="1:14" x14ac:dyDescent="0.35">
      <c r="A709" s="1" t="s">
        <v>372</v>
      </c>
      <c r="B709" s="6">
        <v>0</v>
      </c>
      <c r="C709" s="6">
        <v>0</v>
      </c>
      <c r="D709" s="6">
        <v>0</v>
      </c>
      <c r="F709" s="6">
        <v>0</v>
      </c>
      <c r="G709" s="6">
        <f>B709+E709</f>
        <v>0</v>
      </c>
      <c r="H709" s="6">
        <v>0</v>
      </c>
      <c r="I709" s="6">
        <v>0</v>
      </c>
      <c r="K709" s="15">
        <v>0</v>
      </c>
      <c r="M709" s="16"/>
      <c r="N709" s="59" t="s">
        <v>615</v>
      </c>
    </row>
    <row r="710" spans="1:14" x14ac:dyDescent="0.35">
      <c r="A710" s="1" t="s">
        <v>373</v>
      </c>
      <c r="B710" s="6" t="s">
        <v>8</v>
      </c>
      <c r="C710" s="6" t="s">
        <v>8</v>
      </c>
      <c r="D710" s="6" t="s">
        <v>8</v>
      </c>
      <c r="F710" s="6" t="s">
        <v>8</v>
      </c>
      <c r="H710" s="6" t="s">
        <v>8</v>
      </c>
      <c r="I710" s="6" t="s">
        <v>8</v>
      </c>
      <c r="M710" s="16"/>
    </row>
    <row r="711" spans="1:14" x14ac:dyDescent="0.35">
      <c r="A711" t="s">
        <v>8</v>
      </c>
      <c r="M711" s="16"/>
    </row>
    <row r="712" spans="1:14" x14ac:dyDescent="0.35">
      <c r="A712" s="1" t="s">
        <v>374</v>
      </c>
      <c r="B712" s="6">
        <v>60000</v>
      </c>
      <c r="C712" s="6">
        <v>0</v>
      </c>
      <c r="D712" s="6">
        <v>0</v>
      </c>
      <c r="F712" s="6">
        <v>60000</v>
      </c>
      <c r="G712" s="6">
        <f>B712+E712</f>
        <v>60000</v>
      </c>
      <c r="H712" s="6">
        <v>0</v>
      </c>
      <c r="I712" s="6">
        <v>60000</v>
      </c>
      <c r="K712" s="15">
        <v>60000</v>
      </c>
      <c r="M712" s="16"/>
    </row>
    <row r="713" spans="1:14" x14ac:dyDescent="0.35">
      <c r="A713" s="1" t="s">
        <v>375</v>
      </c>
      <c r="B713" s="6" t="s">
        <v>8</v>
      </c>
      <c r="C713" s="6" t="s">
        <v>8</v>
      </c>
      <c r="D713" s="6" t="s">
        <v>8</v>
      </c>
      <c r="F713" s="6" t="s">
        <v>8</v>
      </c>
      <c r="H713" s="6" t="s">
        <v>8</v>
      </c>
      <c r="I713" s="6" t="s">
        <v>8</v>
      </c>
      <c r="M713" s="16"/>
    </row>
    <row r="714" spans="1:14" x14ac:dyDescent="0.35">
      <c r="A714" t="s">
        <v>8</v>
      </c>
      <c r="M714" s="16"/>
    </row>
    <row r="715" spans="1:14" x14ac:dyDescent="0.35">
      <c r="A715" s="1" t="s">
        <v>376</v>
      </c>
      <c r="B715" s="6">
        <v>0</v>
      </c>
      <c r="C715" s="6">
        <v>0</v>
      </c>
      <c r="D715" s="6">
        <v>0</v>
      </c>
      <c r="F715" s="6">
        <v>0</v>
      </c>
      <c r="G715" s="6">
        <f>B715+E715</f>
        <v>0</v>
      </c>
      <c r="H715" s="6">
        <v>0</v>
      </c>
      <c r="I715" s="6">
        <v>0</v>
      </c>
      <c r="K715" s="15">
        <v>0</v>
      </c>
      <c r="M715" s="16"/>
      <c r="N715" s="59" t="s">
        <v>615</v>
      </c>
    </row>
    <row r="716" spans="1:14" x14ac:dyDescent="0.35">
      <c r="A716" s="1" t="s">
        <v>377</v>
      </c>
      <c r="B716" s="6" t="s">
        <v>8</v>
      </c>
      <c r="C716" s="6" t="s">
        <v>8</v>
      </c>
      <c r="D716" s="6" t="s">
        <v>8</v>
      </c>
      <c r="F716" s="6" t="s">
        <v>8</v>
      </c>
      <c r="H716" s="6" t="s">
        <v>8</v>
      </c>
      <c r="I716" s="6" t="s">
        <v>8</v>
      </c>
      <c r="M716" s="16"/>
    </row>
    <row r="717" spans="1:14" x14ac:dyDescent="0.35">
      <c r="A717" t="s">
        <v>8</v>
      </c>
      <c r="M717" s="16"/>
    </row>
    <row r="718" spans="1:14" x14ac:dyDescent="0.35">
      <c r="A718" s="1" t="s">
        <v>110</v>
      </c>
      <c r="B718" s="6">
        <v>0</v>
      </c>
      <c r="C718" s="6">
        <v>0</v>
      </c>
      <c r="D718" s="6">
        <v>0</v>
      </c>
      <c r="F718" s="6">
        <v>0</v>
      </c>
      <c r="G718" s="6">
        <f>B718+E718</f>
        <v>0</v>
      </c>
      <c r="H718" s="6">
        <v>0</v>
      </c>
      <c r="I718" s="6">
        <v>0</v>
      </c>
      <c r="K718" s="15">
        <v>0</v>
      </c>
      <c r="M718" s="16"/>
      <c r="N718" s="59" t="s">
        <v>615</v>
      </c>
    </row>
    <row r="719" spans="1:14" x14ac:dyDescent="0.35">
      <c r="A719" s="1" t="s">
        <v>378</v>
      </c>
      <c r="B719" s="6" t="s">
        <v>8</v>
      </c>
      <c r="C719" s="6" t="s">
        <v>8</v>
      </c>
      <c r="D719" s="6" t="s">
        <v>8</v>
      </c>
      <c r="F719" s="6" t="s">
        <v>8</v>
      </c>
      <c r="H719" s="6" t="s">
        <v>8</v>
      </c>
      <c r="I719" s="6" t="s">
        <v>8</v>
      </c>
      <c r="M719" s="16"/>
    </row>
    <row r="720" spans="1:14" x14ac:dyDescent="0.35">
      <c r="A720" t="s">
        <v>8</v>
      </c>
      <c r="M720" s="16"/>
    </row>
    <row r="721" spans="1:14" x14ac:dyDescent="0.35">
      <c r="A721" s="1" t="s">
        <v>379</v>
      </c>
      <c r="B721" s="6">
        <v>0</v>
      </c>
      <c r="C721" s="6">
        <v>0</v>
      </c>
      <c r="D721" s="6">
        <v>0</v>
      </c>
      <c r="F721" s="6">
        <v>0</v>
      </c>
      <c r="G721" s="6">
        <f>B721+E721</f>
        <v>0</v>
      </c>
      <c r="H721" s="6">
        <v>0</v>
      </c>
      <c r="I721" s="6">
        <v>0</v>
      </c>
      <c r="K721" s="15">
        <v>0</v>
      </c>
      <c r="M721" s="16"/>
      <c r="N721" s="59" t="s">
        <v>615</v>
      </c>
    </row>
    <row r="722" spans="1:14" x14ac:dyDescent="0.35">
      <c r="A722" s="1" t="s">
        <v>380</v>
      </c>
      <c r="B722" s="6" t="s">
        <v>8</v>
      </c>
      <c r="C722" s="6" t="s">
        <v>8</v>
      </c>
      <c r="D722" s="6" t="s">
        <v>8</v>
      </c>
      <c r="F722" s="6" t="s">
        <v>8</v>
      </c>
      <c r="H722" s="6" t="s">
        <v>8</v>
      </c>
      <c r="I722" s="6" t="s">
        <v>8</v>
      </c>
      <c r="M722" s="16"/>
    </row>
    <row r="723" spans="1:14" x14ac:dyDescent="0.35">
      <c r="A723" t="s">
        <v>8</v>
      </c>
      <c r="M723" s="16"/>
    </row>
    <row r="724" spans="1:14" x14ac:dyDescent="0.35">
      <c r="A724" s="1" t="s">
        <v>304</v>
      </c>
      <c r="B724" s="6">
        <v>0</v>
      </c>
      <c r="C724" s="6">
        <v>0</v>
      </c>
      <c r="D724" s="6">
        <v>0</v>
      </c>
      <c r="F724" s="6">
        <v>0</v>
      </c>
      <c r="G724" s="6">
        <f>B724+E724</f>
        <v>0</v>
      </c>
      <c r="H724" s="6">
        <v>0</v>
      </c>
      <c r="I724" s="6">
        <v>0</v>
      </c>
      <c r="K724" s="15">
        <v>0</v>
      </c>
      <c r="M724" s="16"/>
    </row>
    <row r="725" spans="1:14" x14ac:dyDescent="0.35">
      <c r="A725" s="1" t="s">
        <v>381</v>
      </c>
      <c r="B725" s="6" t="s">
        <v>8</v>
      </c>
      <c r="C725" s="6" t="s">
        <v>8</v>
      </c>
      <c r="D725" s="6" t="s">
        <v>8</v>
      </c>
      <c r="F725" s="6" t="s">
        <v>8</v>
      </c>
      <c r="H725" s="6" t="s">
        <v>8</v>
      </c>
      <c r="I725" s="6" t="s">
        <v>8</v>
      </c>
      <c r="M725" s="16"/>
    </row>
    <row r="726" spans="1:14" x14ac:dyDescent="0.35">
      <c r="A726" t="s">
        <v>8</v>
      </c>
      <c r="M726" s="16"/>
    </row>
    <row r="727" spans="1:14" x14ac:dyDescent="0.35">
      <c r="A727" s="1" t="s">
        <v>382</v>
      </c>
      <c r="B727" s="6">
        <v>0</v>
      </c>
      <c r="C727" s="6">
        <v>0</v>
      </c>
      <c r="D727" s="6">
        <v>0</v>
      </c>
      <c r="F727" s="6">
        <v>0</v>
      </c>
      <c r="G727" s="6">
        <f>B727+E727</f>
        <v>0</v>
      </c>
      <c r="H727" s="6">
        <v>0</v>
      </c>
      <c r="I727" s="6">
        <v>0</v>
      </c>
      <c r="K727" s="15">
        <v>0</v>
      </c>
      <c r="M727" s="16"/>
      <c r="N727" s="59" t="s">
        <v>615</v>
      </c>
    </row>
    <row r="728" spans="1:14" x14ac:dyDescent="0.35">
      <c r="A728" s="1" t="s">
        <v>383</v>
      </c>
      <c r="B728" s="6" t="s">
        <v>8</v>
      </c>
      <c r="C728" s="6" t="s">
        <v>8</v>
      </c>
      <c r="D728" s="6" t="s">
        <v>8</v>
      </c>
      <c r="F728" s="6" t="s">
        <v>8</v>
      </c>
      <c r="H728" s="6" t="s">
        <v>8</v>
      </c>
      <c r="I728" s="6" t="s">
        <v>8</v>
      </c>
      <c r="M728" s="16"/>
    </row>
    <row r="729" spans="1:14" x14ac:dyDescent="0.35">
      <c r="A729" t="s">
        <v>8</v>
      </c>
      <c r="M729" s="16"/>
    </row>
    <row r="730" spans="1:14" x14ac:dyDescent="0.35">
      <c r="A730" s="1" t="s">
        <v>384</v>
      </c>
      <c r="B730" s="6">
        <v>0</v>
      </c>
      <c r="C730" s="6">
        <v>0</v>
      </c>
      <c r="D730" s="6">
        <v>0</v>
      </c>
      <c r="F730" s="6">
        <v>0</v>
      </c>
      <c r="G730" s="6">
        <f>B730+E730</f>
        <v>0</v>
      </c>
      <c r="H730" s="6">
        <v>0</v>
      </c>
      <c r="I730" s="6">
        <v>0</v>
      </c>
      <c r="K730" s="15">
        <v>0</v>
      </c>
      <c r="M730" s="16"/>
      <c r="N730" s="59" t="s">
        <v>615</v>
      </c>
    </row>
    <row r="731" spans="1:14" x14ac:dyDescent="0.35">
      <c r="A731" s="1" t="s">
        <v>385</v>
      </c>
      <c r="B731" s="6" t="s">
        <v>8</v>
      </c>
      <c r="C731" s="6" t="s">
        <v>8</v>
      </c>
      <c r="D731" s="6" t="s">
        <v>8</v>
      </c>
      <c r="F731" s="6" t="s">
        <v>8</v>
      </c>
      <c r="H731" s="6" t="s">
        <v>8</v>
      </c>
      <c r="I731" s="6" t="s">
        <v>8</v>
      </c>
      <c r="M731" s="16"/>
    </row>
    <row r="732" spans="1:14" x14ac:dyDescent="0.35">
      <c r="A732" t="s">
        <v>8</v>
      </c>
      <c r="M732" s="16"/>
    </row>
    <row r="733" spans="1:14" x14ac:dyDescent="0.35">
      <c r="A733" s="1" t="s">
        <v>386</v>
      </c>
      <c r="B733" s="6">
        <v>0</v>
      </c>
      <c r="C733" s="6">
        <v>0</v>
      </c>
      <c r="D733" s="6">
        <v>0</v>
      </c>
      <c r="F733" s="6">
        <v>0</v>
      </c>
      <c r="G733" s="6">
        <f>B733+E733</f>
        <v>0</v>
      </c>
      <c r="H733" s="6">
        <v>0</v>
      </c>
      <c r="I733" s="6">
        <v>0</v>
      </c>
      <c r="K733" s="15">
        <v>0</v>
      </c>
      <c r="M733" s="16"/>
      <c r="N733" s="59" t="s">
        <v>615</v>
      </c>
    </row>
    <row r="734" spans="1:14" x14ac:dyDescent="0.35">
      <c r="A734" s="1" t="s">
        <v>387</v>
      </c>
      <c r="B734" s="6" t="s">
        <v>8</v>
      </c>
      <c r="C734" s="6" t="s">
        <v>8</v>
      </c>
      <c r="D734" s="6" t="s">
        <v>8</v>
      </c>
      <c r="F734" s="6" t="s">
        <v>8</v>
      </c>
      <c r="H734" s="6" t="s">
        <v>8</v>
      </c>
      <c r="I734" s="6" t="s">
        <v>8</v>
      </c>
      <c r="M734" s="16"/>
    </row>
    <row r="735" spans="1:14" x14ac:dyDescent="0.35">
      <c r="A735" t="s">
        <v>8</v>
      </c>
      <c r="M735" s="16"/>
    </row>
    <row r="736" spans="1:14" x14ac:dyDescent="0.35">
      <c r="A736" s="1" t="s">
        <v>388</v>
      </c>
      <c r="B736" s="6">
        <v>0</v>
      </c>
      <c r="C736" s="6">
        <v>0</v>
      </c>
      <c r="D736" s="6">
        <v>0</v>
      </c>
      <c r="F736" s="6">
        <v>0</v>
      </c>
      <c r="G736" s="6">
        <f>B736+E736</f>
        <v>0</v>
      </c>
      <c r="H736" s="6">
        <v>0</v>
      </c>
      <c r="I736" s="6">
        <v>0</v>
      </c>
      <c r="K736" s="15">
        <v>0</v>
      </c>
      <c r="M736" s="16"/>
      <c r="N736" s="59" t="s">
        <v>615</v>
      </c>
    </row>
    <row r="737" spans="1:14" x14ac:dyDescent="0.35">
      <c r="A737" s="1" t="s">
        <v>389</v>
      </c>
      <c r="B737" s="6" t="s">
        <v>8</v>
      </c>
      <c r="C737" s="6" t="s">
        <v>8</v>
      </c>
      <c r="D737" s="6" t="s">
        <v>8</v>
      </c>
      <c r="F737" s="6" t="s">
        <v>8</v>
      </c>
      <c r="H737" s="6" t="s">
        <v>8</v>
      </c>
      <c r="I737" s="6" t="s">
        <v>8</v>
      </c>
      <c r="M737" s="16"/>
    </row>
    <row r="738" spans="1:14" x14ac:dyDescent="0.35">
      <c r="A738" t="s">
        <v>8</v>
      </c>
      <c r="M738" s="16"/>
    </row>
    <row r="739" spans="1:14" x14ac:dyDescent="0.35">
      <c r="A739" s="1" t="s">
        <v>390</v>
      </c>
      <c r="B739" s="6">
        <v>0</v>
      </c>
      <c r="C739" s="6">
        <v>500</v>
      </c>
      <c r="D739" s="6">
        <v>0</v>
      </c>
      <c r="F739" s="6">
        <v>500</v>
      </c>
      <c r="G739" s="6">
        <f>B739+E739</f>
        <v>0</v>
      </c>
      <c r="H739" s="6">
        <v>500</v>
      </c>
      <c r="I739" s="6">
        <v>0</v>
      </c>
      <c r="K739" s="15">
        <v>0</v>
      </c>
      <c r="M739" s="16"/>
      <c r="N739" s="59" t="s">
        <v>615</v>
      </c>
    </row>
    <row r="740" spans="1:14" x14ac:dyDescent="0.35">
      <c r="A740" s="1" t="s">
        <v>391</v>
      </c>
      <c r="B740" s="6" t="s">
        <v>8</v>
      </c>
      <c r="C740" s="6" t="s">
        <v>8</v>
      </c>
      <c r="D740" s="6" t="s">
        <v>8</v>
      </c>
      <c r="F740" s="6" t="s">
        <v>8</v>
      </c>
      <c r="H740" s="6" t="s">
        <v>8</v>
      </c>
      <c r="I740" s="6" t="s">
        <v>8</v>
      </c>
      <c r="M740" s="16"/>
    </row>
    <row r="741" spans="1:14" x14ac:dyDescent="0.35">
      <c r="A741" t="s">
        <v>8</v>
      </c>
      <c r="M741" s="16"/>
    </row>
    <row r="742" spans="1:14" x14ac:dyDescent="0.35">
      <c r="A742" s="1" t="s">
        <v>392</v>
      </c>
      <c r="B742" s="6">
        <v>0</v>
      </c>
      <c r="C742" s="6">
        <v>0</v>
      </c>
      <c r="D742" s="6">
        <v>0</v>
      </c>
      <c r="F742" s="6">
        <v>0</v>
      </c>
      <c r="G742" s="6">
        <f>B742+E742</f>
        <v>0</v>
      </c>
      <c r="H742" s="6">
        <v>0</v>
      </c>
      <c r="I742" s="6">
        <v>0</v>
      </c>
      <c r="K742" s="15">
        <v>0</v>
      </c>
      <c r="M742" s="16"/>
      <c r="N742" s="59" t="s">
        <v>615</v>
      </c>
    </row>
    <row r="743" spans="1:14" x14ac:dyDescent="0.35">
      <c r="A743" s="1" t="s">
        <v>393</v>
      </c>
      <c r="B743" s="6" t="s">
        <v>8</v>
      </c>
      <c r="C743" s="6" t="s">
        <v>8</v>
      </c>
      <c r="D743" s="6" t="s">
        <v>8</v>
      </c>
      <c r="F743" s="6" t="s">
        <v>8</v>
      </c>
      <c r="H743" s="6" t="s">
        <v>8</v>
      </c>
      <c r="I743" s="6" t="s">
        <v>8</v>
      </c>
      <c r="M743" s="16"/>
    </row>
    <row r="744" spans="1:14" x14ac:dyDescent="0.35">
      <c r="A744" t="s">
        <v>8</v>
      </c>
      <c r="M744" s="16"/>
    </row>
    <row r="745" spans="1:14" x14ac:dyDescent="0.35">
      <c r="A745" s="1" t="s">
        <v>394</v>
      </c>
      <c r="B745" s="6">
        <v>0</v>
      </c>
      <c r="C745" s="6">
        <v>0</v>
      </c>
      <c r="D745" s="6">
        <v>0</v>
      </c>
      <c r="F745" s="6">
        <v>0</v>
      </c>
      <c r="G745" s="6">
        <f>B745+E745</f>
        <v>0</v>
      </c>
      <c r="H745" s="6">
        <v>0</v>
      </c>
      <c r="I745" s="6">
        <v>0</v>
      </c>
      <c r="K745" s="15">
        <v>0</v>
      </c>
      <c r="M745" s="16"/>
      <c r="N745" s="59" t="s">
        <v>615</v>
      </c>
    </row>
    <row r="746" spans="1:14" x14ac:dyDescent="0.35">
      <c r="A746" s="1" t="s">
        <v>395</v>
      </c>
      <c r="B746" s="6" t="s">
        <v>8</v>
      </c>
      <c r="C746" s="6" t="s">
        <v>8</v>
      </c>
      <c r="D746" s="6" t="s">
        <v>8</v>
      </c>
      <c r="F746" s="6" t="s">
        <v>8</v>
      </c>
      <c r="H746" s="6" t="s">
        <v>8</v>
      </c>
      <c r="I746" s="6" t="s">
        <v>8</v>
      </c>
      <c r="M746" s="16"/>
    </row>
    <row r="747" spans="1:14" x14ac:dyDescent="0.35">
      <c r="A747" t="s">
        <v>8</v>
      </c>
      <c r="M747" s="16"/>
    </row>
    <row r="748" spans="1:14" x14ac:dyDescent="0.35">
      <c r="A748" s="1" t="s">
        <v>396</v>
      </c>
      <c r="B748" s="6">
        <v>0</v>
      </c>
      <c r="C748" s="6">
        <v>0</v>
      </c>
      <c r="D748" s="6">
        <v>0</v>
      </c>
      <c r="F748" s="6">
        <v>0</v>
      </c>
      <c r="G748" s="6">
        <f>B748+E748</f>
        <v>0</v>
      </c>
      <c r="H748" s="6">
        <v>0</v>
      </c>
      <c r="I748" s="6">
        <v>0</v>
      </c>
      <c r="K748" s="15">
        <v>0</v>
      </c>
      <c r="M748" s="16"/>
      <c r="N748" s="59" t="s">
        <v>615</v>
      </c>
    </row>
    <row r="749" spans="1:14" x14ac:dyDescent="0.35">
      <c r="A749" s="1" t="s">
        <v>397</v>
      </c>
      <c r="B749" s="6" t="s">
        <v>8</v>
      </c>
      <c r="C749" s="6" t="s">
        <v>8</v>
      </c>
      <c r="D749" s="6" t="s">
        <v>8</v>
      </c>
      <c r="F749" s="6" t="s">
        <v>8</v>
      </c>
      <c r="H749" s="6" t="s">
        <v>8</v>
      </c>
      <c r="I749" s="6" t="s">
        <v>8</v>
      </c>
      <c r="M749" s="16"/>
    </row>
    <row r="750" spans="1:14" x14ac:dyDescent="0.35">
      <c r="A750" t="s">
        <v>8</v>
      </c>
      <c r="M750" s="16"/>
    </row>
    <row r="751" spans="1:14" x14ac:dyDescent="0.35">
      <c r="A751" s="1" t="s">
        <v>398</v>
      </c>
      <c r="B751" s="6">
        <v>0</v>
      </c>
      <c r="C751" s="6">
        <v>0</v>
      </c>
      <c r="D751" s="6">
        <v>0</v>
      </c>
      <c r="F751" s="6">
        <v>0</v>
      </c>
      <c r="G751" s="6">
        <f>B751+E751</f>
        <v>0</v>
      </c>
      <c r="H751" s="6">
        <v>0</v>
      </c>
      <c r="I751" s="6">
        <v>0</v>
      </c>
      <c r="K751" s="15">
        <v>0</v>
      </c>
      <c r="M751" s="16"/>
      <c r="N751" s="59" t="s">
        <v>615</v>
      </c>
    </row>
    <row r="752" spans="1:14" x14ac:dyDescent="0.35">
      <c r="A752" s="1" t="s">
        <v>399</v>
      </c>
      <c r="B752" s="6" t="s">
        <v>8</v>
      </c>
      <c r="C752" s="6" t="s">
        <v>8</v>
      </c>
      <c r="D752" s="6" t="s">
        <v>8</v>
      </c>
      <c r="F752" s="6" t="s">
        <v>8</v>
      </c>
      <c r="H752" s="6" t="s">
        <v>8</v>
      </c>
      <c r="I752" s="6" t="s">
        <v>8</v>
      </c>
      <c r="M752" s="16"/>
    </row>
    <row r="753" spans="1:14" x14ac:dyDescent="0.35">
      <c r="A753" t="s">
        <v>8</v>
      </c>
      <c r="M753" s="16"/>
    </row>
    <row r="754" spans="1:14" x14ac:dyDescent="0.35">
      <c r="A754" s="1" t="s">
        <v>400</v>
      </c>
      <c r="B754" s="6">
        <v>0</v>
      </c>
      <c r="C754" s="6">
        <v>0</v>
      </c>
      <c r="D754" s="6">
        <v>0</v>
      </c>
      <c r="F754" s="6">
        <v>0</v>
      </c>
      <c r="G754" s="6">
        <f>B754+E754</f>
        <v>0</v>
      </c>
      <c r="H754" s="6">
        <v>0</v>
      </c>
      <c r="I754" s="6">
        <v>0</v>
      </c>
      <c r="K754" s="15">
        <v>0</v>
      </c>
      <c r="M754" s="16"/>
      <c r="N754" s="59" t="s">
        <v>615</v>
      </c>
    </row>
    <row r="755" spans="1:14" x14ac:dyDescent="0.35">
      <c r="A755" s="1" t="s">
        <v>401</v>
      </c>
      <c r="B755" s="6" t="s">
        <v>8</v>
      </c>
      <c r="C755" s="6" t="s">
        <v>8</v>
      </c>
      <c r="D755" s="6" t="s">
        <v>8</v>
      </c>
      <c r="F755" s="6" t="s">
        <v>8</v>
      </c>
      <c r="H755" s="6" t="s">
        <v>8</v>
      </c>
      <c r="I755" s="6" t="s">
        <v>8</v>
      </c>
      <c r="M755" s="16"/>
    </row>
    <row r="756" spans="1:14" x14ac:dyDescent="0.35">
      <c r="A756" t="s">
        <v>8</v>
      </c>
      <c r="M756" s="16"/>
    </row>
    <row r="757" spans="1:14" x14ac:dyDescent="0.35">
      <c r="A757" s="1" t="s">
        <v>402</v>
      </c>
      <c r="B757" s="6">
        <v>0</v>
      </c>
      <c r="C757" s="6">
        <v>0</v>
      </c>
      <c r="D757" s="6">
        <v>0</v>
      </c>
      <c r="F757" s="6">
        <v>0</v>
      </c>
      <c r="G757" s="6">
        <f>B757+E757</f>
        <v>0</v>
      </c>
      <c r="H757" s="6">
        <v>0</v>
      </c>
      <c r="I757" s="6">
        <v>0</v>
      </c>
      <c r="K757" s="15">
        <v>0</v>
      </c>
      <c r="M757" s="16"/>
      <c r="N757" s="59" t="s">
        <v>615</v>
      </c>
    </row>
    <row r="758" spans="1:14" x14ac:dyDescent="0.35">
      <c r="A758" s="1" t="s">
        <v>403</v>
      </c>
      <c r="B758" s="6" t="s">
        <v>8</v>
      </c>
      <c r="C758" s="6" t="s">
        <v>8</v>
      </c>
      <c r="D758" s="6" t="s">
        <v>8</v>
      </c>
      <c r="F758" s="6" t="s">
        <v>8</v>
      </c>
      <c r="H758" s="6" t="s">
        <v>8</v>
      </c>
      <c r="I758" s="6" t="s">
        <v>8</v>
      </c>
      <c r="M758" s="16"/>
    </row>
    <row r="759" spans="1:14" x14ac:dyDescent="0.35">
      <c r="A759" t="s">
        <v>8</v>
      </c>
      <c r="M759" s="16"/>
    </row>
    <row r="760" spans="1:14" x14ac:dyDescent="0.35">
      <c r="A760" s="1" t="s">
        <v>304</v>
      </c>
      <c r="B760" s="6">
        <v>0</v>
      </c>
      <c r="C760" s="6">
        <v>0</v>
      </c>
      <c r="D760" s="6">
        <v>0</v>
      </c>
      <c r="F760" s="6">
        <v>0</v>
      </c>
      <c r="G760" s="6">
        <f>B760+E760</f>
        <v>0</v>
      </c>
      <c r="H760" s="6">
        <v>0</v>
      </c>
      <c r="I760" s="6">
        <v>0</v>
      </c>
      <c r="K760" s="15">
        <v>0</v>
      </c>
      <c r="M760" s="16"/>
    </row>
    <row r="761" spans="1:14" x14ac:dyDescent="0.35">
      <c r="A761" s="1" t="s">
        <v>404</v>
      </c>
      <c r="B761" s="6" t="s">
        <v>8</v>
      </c>
      <c r="C761" s="6" t="s">
        <v>8</v>
      </c>
      <c r="D761" s="6" t="s">
        <v>8</v>
      </c>
      <c r="F761" s="6" t="s">
        <v>8</v>
      </c>
      <c r="H761" s="6" t="s">
        <v>8</v>
      </c>
      <c r="I761" s="6" t="s">
        <v>8</v>
      </c>
      <c r="M761" s="16"/>
    </row>
    <row r="762" spans="1:14" x14ac:dyDescent="0.35">
      <c r="A762" t="s">
        <v>8</v>
      </c>
      <c r="M762" s="16"/>
    </row>
    <row r="763" spans="1:14" x14ac:dyDescent="0.35">
      <c r="A763" s="1" t="s">
        <v>306</v>
      </c>
      <c r="B763" s="6">
        <v>0</v>
      </c>
      <c r="C763" s="6">
        <v>0</v>
      </c>
      <c r="D763" s="6">
        <v>0</v>
      </c>
      <c r="F763" s="6">
        <v>0</v>
      </c>
      <c r="G763" s="6">
        <f>B763+E763</f>
        <v>0</v>
      </c>
      <c r="H763" s="6">
        <v>0</v>
      </c>
      <c r="I763" s="6">
        <v>0</v>
      </c>
      <c r="K763" s="15">
        <v>0</v>
      </c>
      <c r="M763" s="16"/>
    </row>
    <row r="764" spans="1:14" x14ac:dyDescent="0.35">
      <c r="A764" s="1" t="s">
        <v>405</v>
      </c>
      <c r="B764" s="6" t="s">
        <v>8</v>
      </c>
      <c r="C764" s="6" t="s">
        <v>8</v>
      </c>
      <c r="D764" s="6" t="s">
        <v>8</v>
      </c>
      <c r="F764" s="6" t="s">
        <v>8</v>
      </c>
      <c r="H764" s="6" t="s">
        <v>8</v>
      </c>
      <c r="I764" s="6" t="s">
        <v>8</v>
      </c>
      <c r="M764" s="16"/>
    </row>
    <row r="765" spans="1:14" x14ac:dyDescent="0.35">
      <c r="A765" t="s">
        <v>8</v>
      </c>
      <c r="M765" s="16"/>
      <c r="N765" s="16"/>
    </row>
    <row r="766" spans="1:14" x14ac:dyDescent="0.35">
      <c r="A766" s="1" t="s">
        <v>406</v>
      </c>
      <c r="B766" s="6">
        <v>313000</v>
      </c>
      <c r="C766" s="6">
        <v>0</v>
      </c>
      <c r="D766" s="6">
        <v>0</v>
      </c>
      <c r="F766" s="6">
        <v>49000</v>
      </c>
      <c r="G766" s="6">
        <f>B766+E766</f>
        <v>313000</v>
      </c>
      <c r="H766" s="6">
        <v>0</v>
      </c>
      <c r="I766" s="6">
        <v>49000</v>
      </c>
      <c r="N766" s="59" t="s">
        <v>615</v>
      </c>
    </row>
    <row r="767" spans="1:14" x14ac:dyDescent="0.35">
      <c r="A767" s="1" t="s">
        <v>407</v>
      </c>
      <c r="B767" s="6" t="s">
        <v>8</v>
      </c>
      <c r="C767" s="6" t="s">
        <v>8</v>
      </c>
      <c r="D767" s="6" t="s">
        <v>8</v>
      </c>
      <c r="F767" s="6" t="s">
        <v>8</v>
      </c>
      <c r="H767" s="6" t="s">
        <v>8</v>
      </c>
      <c r="I767" s="6" t="s">
        <v>8</v>
      </c>
      <c r="M767" s="16"/>
      <c r="N767" s="60"/>
    </row>
    <row r="768" spans="1:14" x14ac:dyDescent="0.35">
      <c r="A768" t="s">
        <v>8</v>
      </c>
      <c r="M768" s="16"/>
      <c r="N768" s="60"/>
    </row>
    <row r="769" spans="1:14" x14ac:dyDescent="0.35">
      <c r="A769" s="1" t="s">
        <v>408</v>
      </c>
      <c r="B769" s="6">
        <v>7466</v>
      </c>
      <c r="C769" s="6">
        <v>0</v>
      </c>
      <c r="D769" s="6">
        <v>0</v>
      </c>
      <c r="F769" s="6">
        <v>7466</v>
      </c>
      <c r="G769" s="6">
        <f>B769+E769</f>
        <v>7466</v>
      </c>
      <c r="H769" s="6">
        <v>0</v>
      </c>
      <c r="I769" s="6">
        <v>7466</v>
      </c>
      <c r="N769" s="59" t="s">
        <v>615</v>
      </c>
    </row>
    <row r="770" spans="1:14" x14ac:dyDescent="0.35">
      <c r="A770" s="1" t="s">
        <v>409</v>
      </c>
      <c r="B770" s="6" t="s">
        <v>8</v>
      </c>
      <c r="C770" s="6" t="s">
        <v>8</v>
      </c>
      <c r="D770" s="6" t="s">
        <v>8</v>
      </c>
      <c r="F770" s="6" t="s">
        <v>8</v>
      </c>
      <c r="H770" s="6" t="s">
        <v>8</v>
      </c>
      <c r="I770" s="6" t="s">
        <v>8</v>
      </c>
      <c r="M770" s="16"/>
      <c r="N770" s="60"/>
    </row>
    <row r="771" spans="1:14" x14ac:dyDescent="0.35">
      <c r="A771" t="s">
        <v>8</v>
      </c>
      <c r="M771" s="16"/>
      <c r="N771" s="60"/>
    </row>
    <row r="772" spans="1:14" x14ac:dyDescent="0.35">
      <c r="A772" s="1" t="s">
        <v>410</v>
      </c>
      <c r="B772" s="6">
        <v>38642</v>
      </c>
      <c r="C772" s="6">
        <v>0</v>
      </c>
      <c r="D772" s="6">
        <v>0</v>
      </c>
      <c r="F772" s="6">
        <v>38642</v>
      </c>
      <c r="G772" s="6">
        <f>B772+E772</f>
        <v>38642</v>
      </c>
      <c r="H772" s="6">
        <v>0</v>
      </c>
      <c r="I772" s="6">
        <v>38642</v>
      </c>
      <c r="N772" s="15"/>
    </row>
    <row r="773" spans="1:14" x14ac:dyDescent="0.35">
      <c r="A773" s="1" t="s">
        <v>411</v>
      </c>
      <c r="B773" s="6" t="s">
        <v>8</v>
      </c>
      <c r="C773" s="6" t="s">
        <v>8</v>
      </c>
      <c r="D773" s="6" t="s">
        <v>8</v>
      </c>
      <c r="F773" s="6" t="s">
        <v>8</v>
      </c>
      <c r="H773" s="6" t="s">
        <v>8</v>
      </c>
      <c r="I773" s="6" t="s">
        <v>8</v>
      </c>
      <c r="M773" s="16"/>
      <c r="N773" s="16"/>
    </row>
    <row r="774" spans="1:14" x14ac:dyDescent="0.35">
      <c r="A774" t="s">
        <v>8</v>
      </c>
      <c r="M774" s="16"/>
    </row>
    <row r="775" spans="1:14" x14ac:dyDescent="0.35">
      <c r="A775" s="1" t="s">
        <v>412</v>
      </c>
      <c r="B775" s="6">
        <v>7404</v>
      </c>
      <c r="C775" s="6">
        <v>0</v>
      </c>
      <c r="D775" s="6">
        <v>0</v>
      </c>
      <c r="F775" s="6">
        <v>7404</v>
      </c>
      <c r="G775" s="6">
        <f>B775+E775</f>
        <v>7404</v>
      </c>
      <c r="H775" s="6">
        <v>0</v>
      </c>
      <c r="I775" s="6">
        <v>7404</v>
      </c>
    </row>
    <row r="776" spans="1:14" x14ac:dyDescent="0.35">
      <c r="A776" s="1" t="s">
        <v>413</v>
      </c>
      <c r="B776" s="6" t="s">
        <v>8</v>
      </c>
      <c r="C776" s="6" t="s">
        <v>8</v>
      </c>
      <c r="D776" s="6" t="s">
        <v>8</v>
      </c>
      <c r="F776" s="6" t="s">
        <v>8</v>
      </c>
      <c r="H776" s="6" t="s">
        <v>8</v>
      </c>
      <c r="I776" s="6" t="s">
        <v>8</v>
      </c>
      <c r="M776" s="16"/>
    </row>
    <row r="777" spans="1:14" x14ac:dyDescent="0.35">
      <c r="A777" t="s">
        <v>8</v>
      </c>
      <c r="M777" s="16"/>
    </row>
    <row r="778" spans="1:14" x14ac:dyDescent="0.35">
      <c r="A778" s="1" t="s">
        <v>414</v>
      </c>
      <c r="B778" s="6">
        <v>0</v>
      </c>
      <c r="C778" s="6">
        <v>0</v>
      </c>
      <c r="D778" s="6">
        <v>0</v>
      </c>
      <c r="F778" s="6">
        <v>145000</v>
      </c>
      <c r="G778" s="6">
        <f>B778+E778</f>
        <v>0</v>
      </c>
      <c r="H778" s="6">
        <v>0</v>
      </c>
      <c r="I778" s="6">
        <v>145000</v>
      </c>
      <c r="K778" s="15">
        <v>145000</v>
      </c>
      <c r="M778" s="16">
        <v>150000</v>
      </c>
    </row>
    <row r="779" spans="1:14" x14ac:dyDescent="0.35">
      <c r="A779" s="1" t="s">
        <v>415</v>
      </c>
      <c r="B779" s="6" t="s">
        <v>8</v>
      </c>
      <c r="C779" s="6" t="s">
        <v>8</v>
      </c>
      <c r="D779" s="6" t="s">
        <v>8</v>
      </c>
      <c r="F779" s="6" t="s">
        <v>8</v>
      </c>
      <c r="H779" s="6" t="s">
        <v>8</v>
      </c>
      <c r="I779" s="6" t="s">
        <v>8</v>
      </c>
      <c r="M779" s="16"/>
    </row>
    <row r="780" spans="1:14" x14ac:dyDescent="0.35">
      <c r="A780" t="s">
        <v>8</v>
      </c>
      <c r="M780" s="16"/>
    </row>
    <row r="781" spans="1:14" x14ac:dyDescent="0.35">
      <c r="A781" s="1" t="s">
        <v>416</v>
      </c>
      <c r="B781" s="6">
        <v>0</v>
      </c>
      <c r="C781" s="6">
        <v>0</v>
      </c>
      <c r="D781" s="6">
        <v>0</v>
      </c>
      <c r="F781" s="6">
        <v>82050</v>
      </c>
      <c r="G781" s="6">
        <f>B781+E781</f>
        <v>0</v>
      </c>
      <c r="H781" s="6">
        <v>41025</v>
      </c>
      <c r="I781" s="6">
        <v>41025</v>
      </c>
      <c r="K781" s="15">
        <v>82050</v>
      </c>
      <c r="M781" s="16">
        <v>77700</v>
      </c>
    </row>
    <row r="782" spans="1:14" x14ac:dyDescent="0.35">
      <c r="A782" s="1" t="s">
        <v>417</v>
      </c>
      <c r="B782" s="6" t="s">
        <v>8</v>
      </c>
      <c r="C782" s="6" t="s">
        <v>8</v>
      </c>
      <c r="D782" s="6" t="s">
        <v>8</v>
      </c>
      <c r="F782" s="6" t="s">
        <v>8</v>
      </c>
      <c r="H782" s="6" t="s">
        <v>8</v>
      </c>
      <c r="I782" s="6" t="s">
        <v>8</v>
      </c>
      <c r="M782" s="16"/>
    </row>
    <row r="783" spans="1:14" x14ac:dyDescent="0.35">
      <c r="A783" t="s">
        <v>8</v>
      </c>
      <c r="M783" s="16"/>
    </row>
    <row r="784" spans="1:14" x14ac:dyDescent="0.35">
      <c r="A784" s="1" t="s">
        <v>418</v>
      </c>
      <c r="B784" s="6">
        <v>0</v>
      </c>
      <c r="C784" s="6">
        <v>450</v>
      </c>
      <c r="D784" s="6">
        <v>0</v>
      </c>
      <c r="E784" s="6">
        <v>50</v>
      </c>
      <c r="F784" s="6">
        <v>850</v>
      </c>
      <c r="G784" s="6">
        <f>B784+E784</f>
        <v>50</v>
      </c>
      <c r="H784" s="6">
        <v>450</v>
      </c>
      <c r="I784" s="6">
        <v>400</v>
      </c>
      <c r="K784" s="15">
        <v>450</v>
      </c>
      <c r="M784" s="16">
        <v>450</v>
      </c>
    </row>
    <row r="785" spans="1:14" x14ac:dyDescent="0.35">
      <c r="A785" s="1" t="s">
        <v>419</v>
      </c>
      <c r="B785" s="6" t="s">
        <v>8</v>
      </c>
      <c r="C785" s="6" t="s">
        <v>8</v>
      </c>
      <c r="D785" s="6" t="s">
        <v>8</v>
      </c>
      <c r="F785" s="6" t="s">
        <v>8</v>
      </c>
      <c r="H785" s="6" t="s">
        <v>8</v>
      </c>
      <c r="I785" s="6" t="s">
        <v>8</v>
      </c>
      <c r="M785" s="16"/>
    </row>
    <row r="786" spans="1:14" x14ac:dyDescent="0.35">
      <c r="A786" t="s">
        <v>8</v>
      </c>
      <c r="M786" s="16"/>
    </row>
    <row r="787" spans="1:14" x14ac:dyDescent="0.35">
      <c r="A787" s="1" t="s">
        <v>420</v>
      </c>
      <c r="B787" s="6">
        <v>40000</v>
      </c>
      <c r="C787" s="6">
        <v>0</v>
      </c>
      <c r="D787" s="6">
        <v>0</v>
      </c>
      <c r="F787" s="6">
        <v>40000</v>
      </c>
      <c r="G787" s="6">
        <f>B787+E787</f>
        <v>40000</v>
      </c>
      <c r="H787" s="6">
        <v>40000</v>
      </c>
      <c r="I787" s="6">
        <v>0</v>
      </c>
      <c r="K787" s="15">
        <v>40000</v>
      </c>
      <c r="M787" s="16">
        <v>65000</v>
      </c>
    </row>
    <row r="788" spans="1:14" x14ac:dyDescent="0.35">
      <c r="A788" s="1" t="s">
        <v>421</v>
      </c>
      <c r="B788" s="6" t="s">
        <v>8</v>
      </c>
      <c r="C788" s="6" t="s">
        <v>8</v>
      </c>
      <c r="D788" s="6" t="s">
        <v>8</v>
      </c>
      <c r="F788" s="6" t="s">
        <v>8</v>
      </c>
      <c r="H788" s="6" t="s">
        <v>8</v>
      </c>
      <c r="I788" s="6" t="s">
        <v>8</v>
      </c>
      <c r="M788" s="16"/>
    </row>
    <row r="789" spans="1:14" x14ac:dyDescent="0.35">
      <c r="A789" t="s">
        <v>8</v>
      </c>
      <c r="M789" s="16"/>
    </row>
    <row r="790" spans="1:14" x14ac:dyDescent="0.35">
      <c r="A790" s="1" t="s">
        <v>422</v>
      </c>
      <c r="B790" s="6">
        <v>72009</v>
      </c>
      <c r="C790" s="6">
        <v>0</v>
      </c>
      <c r="D790" s="6">
        <v>0</v>
      </c>
      <c r="F790" s="6">
        <v>72009</v>
      </c>
      <c r="G790" s="6">
        <f>B790+E790</f>
        <v>72009</v>
      </c>
      <c r="H790" s="6">
        <v>48134.16</v>
      </c>
      <c r="I790" s="6">
        <v>23874.84</v>
      </c>
      <c r="K790" s="15">
        <v>72009</v>
      </c>
      <c r="M790" s="16">
        <v>46775</v>
      </c>
    </row>
    <row r="791" spans="1:14" x14ac:dyDescent="0.35">
      <c r="A791" s="1" t="s">
        <v>423</v>
      </c>
      <c r="B791" s="6" t="s">
        <v>8</v>
      </c>
      <c r="C791" s="6" t="s">
        <v>8</v>
      </c>
      <c r="D791" s="6" t="s">
        <v>8</v>
      </c>
      <c r="F791" s="6" t="s">
        <v>8</v>
      </c>
      <c r="H791" s="6" t="s">
        <v>8</v>
      </c>
      <c r="I791" s="6" t="s">
        <v>8</v>
      </c>
      <c r="M791" s="16"/>
    </row>
    <row r="792" spans="1:14" x14ac:dyDescent="0.35">
      <c r="A792" t="s">
        <v>8</v>
      </c>
      <c r="M792" s="16"/>
    </row>
    <row r="793" spans="1:14" x14ac:dyDescent="0.35">
      <c r="A793" s="1" t="s">
        <v>424</v>
      </c>
      <c r="B793" s="6">
        <v>0</v>
      </c>
      <c r="C793" s="6">
        <v>0</v>
      </c>
      <c r="D793" s="6">
        <v>0</v>
      </c>
      <c r="F793" s="6">
        <v>0</v>
      </c>
      <c r="G793" s="6">
        <f>B793+E793</f>
        <v>0</v>
      </c>
      <c r="H793" s="6">
        <v>0</v>
      </c>
      <c r="I793" s="6">
        <v>0</v>
      </c>
      <c r="K793" s="15">
        <v>450</v>
      </c>
      <c r="M793" s="16">
        <v>450</v>
      </c>
    </row>
    <row r="794" spans="1:14" x14ac:dyDescent="0.35">
      <c r="A794" s="1" t="s">
        <v>425</v>
      </c>
      <c r="B794" s="6" t="s">
        <v>8</v>
      </c>
      <c r="C794" s="6" t="s">
        <v>8</v>
      </c>
      <c r="D794" s="6" t="s">
        <v>8</v>
      </c>
      <c r="F794" s="6" t="s">
        <v>8</v>
      </c>
      <c r="H794" s="6" t="s">
        <v>8</v>
      </c>
      <c r="I794" s="6" t="s">
        <v>8</v>
      </c>
      <c r="M794" s="16"/>
    </row>
    <row r="795" spans="1:14" x14ac:dyDescent="0.35">
      <c r="A795" t="s">
        <v>8</v>
      </c>
      <c r="M795" s="16"/>
    </row>
    <row r="796" spans="1:14" x14ac:dyDescent="0.35">
      <c r="A796" s="1" t="s">
        <v>426</v>
      </c>
      <c r="B796" s="6">
        <v>0</v>
      </c>
      <c r="C796" s="6">
        <v>0</v>
      </c>
      <c r="D796" s="6">
        <v>0</v>
      </c>
      <c r="F796" s="6">
        <v>0</v>
      </c>
      <c r="G796" s="6">
        <f>B796+E796</f>
        <v>0</v>
      </c>
      <c r="H796" s="6">
        <v>0</v>
      </c>
      <c r="I796" s="6">
        <v>0</v>
      </c>
      <c r="K796" s="15" t="s">
        <v>615</v>
      </c>
    </row>
    <row r="797" spans="1:14" x14ac:dyDescent="0.35">
      <c r="A797" s="1" t="s">
        <v>427</v>
      </c>
      <c r="B797" s="6" t="s">
        <v>8</v>
      </c>
      <c r="C797" s="6" t="s">
        <v>8</v>
      </c>
      <c r="D797" s="6" t="s">
        <v>8</v>
      </c>
      <c r="F797" s="6" t="s">
        <v>8</v>
      </c>
      <c r="H797" s="6" t="s">
        <v>8</v>
      </c>
      <c r="I797" s="6" t="s">
        <v>8</v>
      </c>
      <c r="M797" s="16"/>
      <c r="N797" s="16"/>
    </row>
    <row r="798" spans="1:14" x14ac:dyDescent="0.35">
      <c r="A798" t="s">
        <v>8</v>
      </c>
      <c r="M798" s="16"/>
      <c r="N798" s="16"/>
    </row>
    <row r="799" spans="1:14" x14ac:dyDescent="0.35">
      <c r="A799" s="1" t="s">
        <v>428</v>
      </c>
      <c r="B799" s="6">
        <v>0</v>
      </c>
      <c r="C799" s="6">
        <v>0</v>
      </c>
      <c r="D799" s="6">
        <v>0</v>
      </c>
      <c r="F799" s="6">
        <v>0</v>
      </c>
      <c r="G799" s="6">
        <f>B799+E799</f>
        <v>0</v>
      </c>
      <c r="H799" s="6">
        <v>0</v>
      </c>
      <c r="I799" s="6">
        <v>0</v>
      </c>
      <c r="K799" s="15" t="s">
        <v>615</v>
      </c>
      <c r="N799" s="59" t="s">
        <v>615</v>
      </c>
    </row>
    <row r="800" spans="1:14" x14ac:dyDescent="0.35">
      <c r="A800" s="1" t="s">
        <v>429</v>
      </c>
      <c r="B800" s="6" t="s">
        <v>8</v>
      </c>
      <c r="C800" s="6" t="s">
        <v>8</v>
      </c>
      <c r="D800" s="6" t="s">
        <v>8</v>
      </c>
      <c r="F800" s="6" t="s">
        <v>8</v>
      </c>
      <c r="H800" s="6" t="s">
        <v>8</v>
      </c>
      <c r="I800" s="6" t="s">
        <v>8</v>
      </c>
      <c r="M800" s="16"/>
      <c r="N800" s="16"/>
    </row>
    <row r="801" spans="1:14" x14ac:dyDescent="0.35">
      <c r="A801" t="s">
        <v>8</v>
      </c>
      <c r="M801" s="16"/>
      <c r="N801" s="16"/>
    </row>
    <row r="802" spans="1:14" x14ac:dyDescent="0.35">
      <c r="A802" s="1" t="s">
        <v>430</v>
      </c>
      <c r="B802" s="6">
        <v>0</v>
      </c>
      <c r="C802" s="6">
        <v>0</v>
      </c>
      <c r="D802" s="6">
        <v>0</v>
      </c>
      <c r="F802" s="6">
        <v>0</v>
      </c>
      <c r="G802" s="6">
        <f>B802+E802</f>
        <v>0</v>
      </c>
      <c r="H802" s="6">
        <v>0</v>
      </c>
      <c r="I802" s="6">
        <v>0</v>
      </c>
      <c r="K802" s="15" t="s">
        <v>615</v>
      </c>
      <c r="N802" s="59" t="s">
        <v>615</v>
      </c>
    </row>
    <row r="803" spans="1:14" x14ac:dyDescent="0.35">
      <c r="A803" s="1" t="s">
        <v>431</v>
      </c>
      <c r="B803" s="6" t="s">
        <v>8</v>
      </c>
      <c r="C803" s="6" t="s">
        <v>8</v>
      </c>
      <c r="D803" s="6" t="s">
        <v>8</v>
      </c>
      <c r="F803" s="6" t="s">
        <v>8</v>
      </c>
      <c r="H803" s="6" t="s">
        <v>8</v>
      </c>
      <c r="I803" s="6" t="s">
        <v>8</v>
      </c>
      <c r="M803" s="16"/>
      <c r="N803" s="16"/>
    </row>
    <row r="804" spans="1:14" x14ac:dyDescent="0.35">
      <c r="A804" t="s">
        <v>8</v>
      </c>
      <c r="M804" s="16"/>
      <c r="N804" s="16"/>
    </row>
    <row r="805" spans="1:14" x14ac:dyDescent="0.35">
      <c r="A805" s="1" t="s">
        <v>432</v>
      </c>
      <c r="B805" s="6">
        <v>0</v>
      </c>
      <c r="C805" s="6">
        <v>0</v>
      </c>
      <c r="D805" s="6">
        <v>0</v>
      </c>
      <c r="F805" s="6">
        <v>0</v>
      </c>
      <c r="G805" s="6">
        <f>B805+E805</f>
        <v>0</v>
      </c>
      <c r="H805" s="6">
        <v>0</v>
      </c>
      <c r="I805" s="6">
        <v>0</v>
      </c>
      <c r="K805" s="15" t="s">
        <v>615</v>
      </c>
      <c r="N805" s="59" t="s">
        <v>615</v>
      </c>
    </row>
    <row r="806" spans="1:14" x14ac:dyDescent="0.35">
      <c r="A806" s="1" t="s">
        <v>433</v>
      </c>
      <c r="B806" s="6" t="s">
        <v>8</v>
      </c>
      <c r="C806" s="6" t="s">
        <v>8</v>
      </c>
      <c r="D806" s="6" t="s">
        <v>8</v>
      </c>
      <c r="F806" s="6" t="s">
        <v>8</v>
      </c>
      <c r="H806" s="6" t="s">
        <v>8</v>
      </c>
      <c r="I806" s="6" t="s">
        <v>8</v>
      </c>
      <c r="M806" s="16"/>
      <c r="N806" s="16"/>
    </row>
    <row r="807" spans="1:14" x14ac:dyDescent="0.35">
      <c r="A807" t="s">
        <v>8</v>
      </c>
      <c r="M807" s="16"/>
      <c r="N807" s="16"/>
    </row>
    <row r="808" spans="1:14" x14ac:dyDescent="0.35">
      <c r="A808" s="1" t="s">
        <v>58</v>
      </c>
      <c r="B808" s="6">
        <v>0</v>
      </c>
      <c r="C808" s="6">
        <v>0</v>
      </c>
      <c r="D808" s="6">
        <v>0</v>
      </c>
      <c r="F808" s="6">
        <v>0</v>
      </c>
      <c r="G808" s="6">
        <f>B808+E808</f>
        <v>0</v>
      </c>
      <c r="H808" s="6">
        <v>0</v>
      </c>
      <c r="I808" s="6">
        <v>0</v>
      </c>
      <c r="K808" s="15" t="s">
        <v>615</v>
      </c>
      <c r="N808" s="59" t="s">
        <v>615</v>
      </c>
    </row>
    <row r="809" spans="1:14" x14ac:dyDescent="0.35">
      <c r="A809" s="1" t="s">
        <v>434</v>
      </c>
      <c r="B809" s="6" t="s">
        <v>8</v>
      </c>
      <c r="C809" s="6" t="s">
        <v>8</v>
      </c>
      <c r="D809" s="6" t="s">
        <v>8</v>
      </c>
      <c r="F809" s="6" t="s">
        <v>8</v>
      </c>
      <c r="H809" s="6" t="s">
        <v>8</v>
      </c>
      <c r="I809" s="6" t="s">
        <v>8</v>
      </c>
      <c r="M809" s="16"/>
      <c r="N809" s="16"/>
    </row>
    <row r="810" spans="1:14" x14ac:dyDescent="0.35">
      <c r="A810" t="s">
        <v>8</v>
      </c>
      <c r="M810" s="16"/>
      <c r="N810" s="16"/>
    </row>
    <row r="811" spans="1:14" x14ac:dyDescent="0.35">
      <c r="A811" s="1" t="s">
        <v>435</v>
      </c>
      <c r="B811" s="6">
        <v>200</v>
      </c>
      <c r="C811" s="6">
        <v>0</v>
      </c>
      <c r="D811" s="6">
        <v>0</v>
      </c>
      <c r="F811" s="6">
        <v>200</v>
      </c>
      <c r="G811" s="6">
        <f>B811+E811</f>
        <v>200</v>
      </c>
      <c r="H811" s="6">
        <v>200</v>
      </c>
      <c r="I811" s="6">
        <v>0</v>
      </c>
      <c r="K811" s="15">
        <v>200</v>
      </c>
      <c r="M811" s="16">
        <v>200</v>
      </c>
    </row>
    <row r="812" spans="1:14" x14ac:dyDescent="0.35">
      <c r="A812" s="1" t="s">
        <v>436</v>
      </c>
      <c r="B812" s="6" t="s">
        <v>8</v>
      </c>
      <c r="C812" s="6" t="s">
        <v>8</v>
      </c>
      <c r="D812" s="6" t="s">
        <v>8</v>
      </c>
      <c r="F812" s="6" t="s">
        <v>8</v>
      </c>
      <c r="H812" s="6" t="s">
        <v>8</v>
      </c>
      <c r="I812" s="6" t="s">
        <v>8</v>
      </c>
      <c r="M812" s="16"/>
    </row>
    <row r="813" spans="1:14" x14ac:dyDescent="0.35">
      <c r="A813" t="s">
        <v>8</v>
      </c>
      <c r="M813" s="16"/>
    </row>
    <row r="814" spans="1:14" x14ac:dyDescent="0.35">
      <c r="A814" s="1" t="s">
        <v>437</v>
      </c>
      <c r="B814" s="6">
        <v>0</v>
      </c>
      <c r="C814" s="6">
        <v>0</v>
      </c>
      <c r="D814" s="6">
        <v>0</v>
      </c>
      <c r="F814" s="6">
        <v>0</v>
      </c>
      <c r="G814" s="6">
        <f>B814+E814</f>
        <v>0</v>
      </c>
      <c r="H814" s="6">
        <v>0</v>
      </c>
      <c r="I814" s="6">
        <v>0</v>
      </c>
      <c r="K814" s="15">
        <v>0</v>
      </c>
      <c r="M814" s="16"/>
    </row>
    <row r="815" spans="1:14" x14ac:dyDescent="0.35">
      <c r="A815" s="1" t="s">
        <v>438</v>
      </c>
      <c r="B815" s="6" t="s">
        <v>8</v>
      </c>
      <c r="C815" s="6" t="s">
        <v>8</v>
      </c>
      <c r="D815" s="6" t="s">
        <v>8</v>
      </c>
      <c r="F815" s="6" t="s">
        <v>8</v>
      </c>
      <c r="H815" s="6" t="s">
        <v>8</v>
      </c>
      <c r="I815" s="6" t="s">
        <v>8</v>
      </c>
      <c r="M815" s="16"/>
    </row>
    <row r="816" spans="1:14" x14ac:dyDescent="0.35">
      <c r="A816" t="s">
        <v>8</v>
      </c>
      <c r="M816" s="16"/>
    </row>
    <row r="817" spans="1:14" x14ac:dyDescent="0.35">
      <c r="A817" s="1" t="s">
        <v>120</v>
      </c>
      <c r="B817" s="6">
        <v>0</v>
      </c>
      <c r="C817" s="6">
        <v>0</v>
      </c>
      <c r="D817" s="6">
        <v>0</v>
      </c>
      <c r="F817" s="6">
        <v>0</v>
      </c>
      <c r="G817" s="6">
        <f>B817+E817</f>
        <v>0</v>
      </c>
      <c r="H817" s="6">
        <v>0</v>
      </c>
      <c r="I817" s="6">
        <v>0</v>
      </c>
      <c r="K817" s="15">
        <v>0</v>
      </c>
      <c r="M817" s="16"/>
      <c r="N817" s="43" t="s">
        <v>615</v>
      </c>
    </row>
    <row r="818" spans="1:14" x14ac:dyDescent="0.35">
      <c r="A818" s="1" t="s">
        <v>439</v>
      </c>
      <c r="B818" s="6" t="s">
        <v>8</v>
      </c>
      <c r="C818" s="6" t="s">
        <v>8</v>
      </c>
      <c r="D818" s="6" t="s">
        <v>8</v>
      </c>
      <c r="F818" s="6" t="s">
        <v>8</v>
      </c>
      <c r="H818" s="6" t="s">
        <v>8</v>
      </c>
      <c r="I818" s="6" t="s">
        <v>8</v>
      </c>
      <c r="M818" s="16"/>
    </row>
    <row r="819" spans="1:14" x14ac:dyDescent="0.35">
      <c r="A819" t="s">
        <v>8</v>
      </c>
      <c r="M819" s="16"/>
    </row>
    <row r="820" spans="1:14" x14ac:dyDescent="0.35">
      <c r="A820" s="1" t="s">
        <v>358</v>
      </c>
      <c r="B820" s="6">
        <v>0</v>
      </c>
      <c r="C820" s="6">
        <v>0</v>
      </c>
      <c r="D820" s="6">
        <v>0</v>
      </c>
      <c r="F820" s="6">
        <v>0</v>
      </c>
      <c r="G820" s="6">
        <f>B820+E820</f>
        <v>0</v>
      </c>
      <c r="H820" s="6">
        <v>0</v>
      </c>
      <c r="I820" s="6">
        <v>0</v>
      </c>
      <c r="K820" s="15">
        <v>0</v>
      </c>
      <c r="M820" s="16"/>
      <c r="N820" s="43" t="s">
        <v>615</v>
      </c>
    </row>
    <row r="821" spans="1:14" x14ac:dyDescent="0.35">
      <c r="A821" s="1" t="s">
        <v>440</v>
      </c>
      <c r="B821" s="6" t="s">
        <v>8</v>
      </c>
      <c r="C821" s="6" t="s">
        <v>8</v>
      </c>
      <c r="D821" s="6" t="s">
        <v>8</v>
      </c>
      <c r="F821" s="6" t="s">
        <v>8</v>
      </c>
      <c r="H821" s="6" t="s">
        <v>8</v>
      </c>
      <c r="I821" s="6" t="s">
        <v>8</v>
      </c>
      <c r="M821" s="16"/>
    </row>
    <row r="822" spans="1:14" x14ac:dyDescent="0.35">
      <c r="A822" t="s">
        <v>8</v>
      </c>
      <c r="M822" s="16"/>
    </row>
    <row r="823" spans="1:14" x14ac:dyDescent="0.35">
      <c r="A823" s="1" t="s">
        <v>140</v>
      </c>
      <c r="B823" s="6">
        <v>0</v>
      </c>
      <c r="C823" s="6">
        <v>0</v>
      </c>
      <c r="D823" s="6">
        <v>0</v>
      </c>
      <c r="F823" s="6">
        <v>0</v>
      </c>
      <c r="G823" s="6">
        <f>B823+E823</f>
        <v>0</v>
      </c>
      <c r="H823" s="6">
        <v>0</v>
      </c>
      <c r="I823" s="6">
        <v>0</v>
      </c>
      <c r="K823" s="15">
        <v>0</v>
      </c>
      <c r="M823" s="16"/>
      <c r="N823" s="43" t="s">
        <v>615</v>
      </c>
    </row>
    <row r="824" spans="1:14" x14ac:dyDescent="0.35">
      <c r="A824" s="1" t="s">
        <v>441</v>
      </c>
      <c r="B824" s="6" t="s">
        <v>8</v>
      </c>
      <c r="C824" s="6" t="s">
        <v>8</v>
      </c>
      <c r="D824" s="6" t="s">
        <v>8</v>
      </c>
      <c r="F824" s="6" t="s">
        <v>8</v>
      </c>
      <c r="H824" s="6" t="s">
        <v>8</v>
      </c>
      <c r="I824" s="6" t="s">
        <v>8</v>
      </c>
      <c r="M824" s="16"/>
    </row>
    <row r="825" spans="1:14" x14ac:dyDescent="0.35">
      <c r="A825" t="s">
        <v>8</v>
      </c>
      <c r="M825" s="16"/>
    </row>
    <row r="826" spans="1:14" x14ac:dyDescent="0.35">
      <c r="A826" s="1" t="s">
        <v>442</v>
      </c>
      <c r="B826" s="6">
        <v>10000</v>
      </c>
      <c r="C826" s="6">
        <v>0</v>
      </c>
      <c r="D826" s="6">
        <v>0</v>
      </c>
      <c r="F826" s="6">
        <v>10000</v>
      </c>
      <c r="G826" s="6">
        <f>B826+E826</f>
        <v>10000</v>
      </c>
      <c r="H826" s="6">
        <v>0</v>
      </c>
      <c r="I826" s="6">
        <v>10000</v>
      </c>
      <c r="K826" s="15">
        <v>10000</v>
      </c>
      <c r="M826" s="16"/>
      <c r="N826" s="43" t="s">
        <v>615</v>
      </c>
    </row>
    <row r="827" spans="1:14" x14ac:dyDescent="0.35">
      <c r="A827" s="1" t="s">
        <v>443</v>
      </c>
      <c r="B827" s="6" t="s">
        <v>8</v>
      </c>
      <c r="C827" s="6" t="s">
        <v>8</v>
      </c>
      <c r="D827" s="6" t="s">
        <v>8</v>
      </c>
      <c r="F827" s="6" t="s">
        <v>8</v>
      </c>
      <c r="H827" s="6" t="s">
        <v>8</v>
      </c>
      <c r="I827" s="6" t="s">
        <v>8</v>
      </c>
      <c r="M827" s="16"/>
    </row>
    <row r="828" spans="1:14" x14ac:dyDescent="0.35">
      <c r="A828" t="s">
        <v>8</v>
      </c>
      <c r="M828" s="16"/>
    </row>
    <row r="829" spans="1:14" x14ac:dyDescent="0.35">
      <c r="A829" s="1" t="s">
        <v>140</v>
      </c>
      <c r="B829" s="6">
        <v>0</v>
      </c>
      <c r="C829" s="6">
        <v>0</v>
      </c>
      <c r="D829" s="6">
        <v>0</v>
      </c>
      <c r="F829" s="6">
        <v>0</v>
      </c>
      <c r="G829" s="6">
        <f>B829+E829</f>
        <v>0</v>
      </c>
      <c r="H829" s="6">
        <v>0</v>
      </c>
      <c r="I829" s="6">
        <v>0</v>
      </c>
      <c r="K829" s="15">
        <v>0</v>
      </c>
      <c r="M829" s="16"/>
      <c r="N829" s="43" t="s">
        <v>615</v>
      </c>
    </row>
    <row r="830" spans="1:14" x14ac:dyDescent="0.35">
      <c r="A830" s="1" t="s">
        <v>444</v>
      </c>
      <c r="B830" s="6" t="s">
        <v>8</v>
      </c>
      <c r="C830" s="6" t="s">
        <v>8</v>
      </c>
      <c r="D830" s="6" t="s">
        <v>8</v>
      </c>
      <c r="F830" s="6" t="s">
        <v>8</v>
      </c>
      <c r="H830" s="6" t="s">
        <v>8</v>
      </c>
      <c r="I830" s="6" t="s">
        <v>8</v>
      </c>
      <c r="M830" s="16"/>
    </row>
    <row r="831" spans="1:14" x14ac:dyDescent="0.35">
      <c r="A831" s="46" t="s">
        <v>8</v>
      </c>
      <c r="B831" s="47"/>
      <c r="C831" s="47"/>
      <c r="D831" s="47"/>
      <c r="E831" s="47"/>
      <c r="F831" s="47"/>
      <c r="G831" s="47"/>
      <c r="H831" s="47"/>
      <c r="I831" s="47"/>
      <c r="J831" s="47"/>
      <c r="K831" s="48"/>
      <c r="L831" s="46"/>
      <c r="M831" s="49"/>
      <c r="N831" s="46"/>
    </row>
    <row r="832" spans="1:14" x14ac:dyDescent="0.35">
      <c r="A832" s="38" t="s">
        <v>358</v>
      </c>
      <c r="B832" s="39">
        <v>0</v>
      </c>
      <c r="C832" s="39">
        <v>0</v>
      </c>
      <c r="D832" s="39">
        <v>0</v>
      </c>
      <c r="E832" s="39"/>
      <c r="F832" s="39">
        <v>0</v>
      </c>
      <c r="G832" s="39">
        <f>B832+E832</f>
        <v>0</v>
      </c>
      <c r="H832" s="39">
        <v>0</v>
      </c>
      <c r="I832" s="39">
        <v>0</v>
      </c>
      <c r="J832" s="39"/>
      <c r="K832" s="40">
        <v>0</v>
      </c>
      <c r="L832" s="41"/>
      <c r="M832" s="42">
        <v>130281.77</v>
      </c>
      <c r="N832" s="41"/>
    </row>
    <row r="833" spans="1:17" x14ac:dyDescent="0.35">
      <c r="A833" s="1" t="s">
        <v>445</v>
      </c>
      <c r="B833" s="6" t="s">
        <v>8</v>
      </c>
      <c r="C833" s="6" t="s">
        <v>8</v>
      </c>
      <c r="D833" s="6" t="s">
        <v>8</v>
      </c>
      <c r="F833" s="6" t="s">
        <v>8</v>
      </c>
      <c r="H833" s="6" t="s">
        <v>8</v>
      </c>
      <c r="I833" s="6" t="s">
        <v>8</v>
      </c>
      <c r="M833" s="16"/>
    </row>
    <row r="834" spans="1:17" x14ac:dyDescent="0.35">
      <c r="A834" t="s">
        <v>8</v>
      </c>
      <c r="M834" s="16"/>
    </row>
    <row r="835" spans="1:17" x14ac:dyDescent="0.35">
      <c r="A835" s="1" t="s">
        <v>268</v>
      </c>
      <c r="B835" s="6">
        <v>182978</v>
      </c>
      <c r="C835" s="6">
        <v>0</v>
      </c>
      <c r="D835" s="6">
        <v>0</v>
      </c>
      <c r="F835" s="6">
        <v>182978</v>
      </c>
      <c r="G835" s="6">
        <f>B835+E835</f>
        <v>182978</v>
      </c>
      <c r="H835" s="6">
        <v>117026.09</v>
      </c>
      <c r="I835" s="6">
        <v>65951.91</v>
      </c>
      <c r="K835" s="16">
        <f>H835/21*26</f>
        <v>144889.44476190477</v>
      </c>
      <c r="M835" s="16">
        <f>344002.2-M838</f>
        <v>328002.2</v>
      </c>
      <c r="Q835" s="9">
        <f>M835</f>
        <v>328002.2</v>
      </c>
    </row>
    <row r="836" spans="1:17" x14ac:dyDescent="0.35">
      <c r="A836" s="1" t="s">
        <v>446</v>
      </c>
      <c r="B836" s="6" t="s">
        <v>8</v>
      </c>
      <c r="C836" s="6" t="s">
        <v>8</v>
      </c>
      <c r="D836" s="6" t="s">
        <v>8</v>
      </c>
      <c r="F836" s="6" t="s">
        <v>8</v>
      </c>
      <c r="H836" s="6" t="s">
        <v>8</v>
      </c>
      <c r="I836" s="6" t="s">
        <v>8</v>
      </c>
      <c r="M836" s="16"/>
    </row>
    <row r="837" spans="1:17" x14ac:dyDescent="0.35">
      <c r="A837" t="s">
        <v>8</v>
      </c>
      <c r="M837" s="16"/>
    </row>
    <row r="838" spans="1:17" x14ac:dyDescent="0.35">
      <c r="A838" s="1" t="s">
        <v>12</v>
      </c>
      <c r="B838" s="6">
        <v>12000</v>
      </c>
      <c r="C838" s="6">
        <v>10000</v>
      </c>
      <c r="D838" s="6">
        <v>0</v>
      </c>
      <c r="E838" s="6">
        <v>-2000</v>
      </c>
      <c r="F838" s="6">
        <v>22000</v>
      </c>
      <c r="G838" s="6">
        <f>B838+E838</f>
        <v>10000</v>
      </c>
      <c r="H838" s="6">
        <v>7573.68</v>
      </c>
      <c r="I838" s="6">
        <v>14426.32</v>
      </c>
      <c r="K838" s="16">
        <f>H838/21*26</f>
        <v>9376.937142857143</v>
      </c>
      <c r="M838" s="16">
        <v>16000</v>
      </c>
      <c r="Q838" s="9">
        <f>M838</f>
        <v>16000</v>
      </c>
    </row>
    <row r="839" spans="1:17" x14ac:dyDescent="0.35">
      <c r="A839" s="1" t="s">
        <v>447</v>
      </c>
      <c r="B839" s="6" t="s">
        <v>8</v>
      </c>
      <c r="C839" s="6" t="s">
        <v>8</v>
      </c>
      <c r="D839" s="6" t="s">
        <v>8</v>
      </c>
      <c r="F839" s="6" t="s">
        <v>8</v>
      </c>
      <c r="H839" s="6" t="s">
        <v>8</v>
      </c>
      <c r="I839" s="6" t="s">
        <v>8</v>
      </c>
      <c r="M839" s="16"/>
    </row>
    <row r="840" spans="1:17" x14ac:dyDescent="0.35">
      <c r="A840" t="s">
        <v>8</v>
      </c>
      <c r="M840" s="16"/>
    </row>
    <row r="841" spans="1:17" x14ac:dyDescent="0.35">
      <c r="A841" s="1" t="s">
        <v>448</v>
      </c>
      <c r="B841" s="6">
        <v>0</v>
      </c>
      <c r="C841" s="6">
        <v>0</v>
      </c>
      <c r="D841" s="6">
        <v>0</v>
      </c>
      <c r="F841" s="6">
        <v>0</v>
      </c>
      <c r="G841" s="6">
        <f>B841+E841</f>
        <v>0</v>
      </c>
      <c r="H841" s="6">
        <v>0</v>
      </c>
      <c r="I841" s="6">
        <v>0</v>
      </c>
      <c r="K841" s="15">
        <v>0</v>
      </c>
      <c r="M841" s="16"/>
      <c r="N841" s="43" t="s">
        <v>615</v>
      </c>
    </row>
    <row r="842" spans="1:17" x14ac:dyDescent="0.35">
      <c r="A842" s="1" t="s">
        <v>449</v>
      </c>
      <c r="B842" s="6" t="s">
        <v>8</v>
      </c>
      <c r="C842" s="6" t="s">
        <v>8</v>
      </c>
      <c r="D842" s="6" t="s">
        <v>8</v>
      </c>
      <c r="F842" s="6" t="s">
        <v>8</v>
      </c>
      <c r="H842" s="6" t="s">
        <v>8</v>
      </c>
      <c r="I842" s="6" t="s">
        <v>8</v>
      </c>
      <c r="M842" s="16"/>
    </row>
    <row r="843" spans="1:17" x14ac:dyDescent="0.35">
      <c r="A843" t="s">
        <v>8</v>
      </c>
      <c r="M843" s="16"/>
    </row>
    <row r="844" spans="1:17" x14ac:dyDescent="0.35">
      <c r="A844" s="1" t="s">
        <v>65</v>
      </c>
      <c r="B844" s="6">
        <v>13998</v>
      </c>
      <c r="C844" s="6">
        <v>0</v>
      </c>
      <c r="D844" s="6">
        <v>0</v>
      </c>
      <c r="F844" s="6">
        <v>13998</v>
      </c>
      <c r="G844" s="6">
        <f>B844+E844</f>
        <v>13998</v>
      </c>
      <c r="H844" s="6">
        <v>9402.65</v>
      </c>
      <c r="I844" s="6">
        <v>4595.3500000000004</v>
      </c>
      <c r="K844" s="16">
        <f>H844/21*26</f>
        <v>11641.376190476189</v>
      </c>
      <c r="M844" s="16">
        <v>26316.168300000001</v>
      </c>
      <c r="Q844" s="9">
        <f>M844</f>
        <v>26316.168300000001</v>
      </c>
    </row>
    <row r="845" spans="1:17" x14ac:dyDescent="0.35">
      <c r="A845" s="1" t="s">
        <v>450</v>
      </c>
      <c r="B845" s="6" t="s">
        <v>8</v>
      </c>
      <c r="C845" s="6" t="s">
        <v>8</v>
      </c>
      <c r="D845" s="6" t="s">
        <v>8</v>
      </c>
      <c r="F845" s="6" t="s">
        <v>8</v>
      </c>
      <c r="H845" s="6" t="s">
        <v>8</v>
      </c>
      <c r="I845" s="6" t="s">
        <v>8</v>
      </c>
      <c r="M845" s="16"/>
    </row>
    <row r="846" spans="1:17" x14ac:dyDescent="0.35">
      <c r="A846" t="s">
        <v>8</v>
      </c>
      <c r="M846" s="16"/>
    </row>
    <row r="847" spans="1:17" x14ac:dyDescent="0.35">
      <c r="A847" s="1" t="s">
        <v>451</v>
      </c>
      <c r="B847" s="6">
        <v>0</v>
      </c>
      <c r="C847" s="6">
        <v>0</v>
      </c>
      <c r="D847" s="6">
        <v>0</v>
      </c>
      <c r="F847" s="6">
        <v>0</v>
      </c>
      <c r="G847" s="6">
        <f>B847+E847</f>
        <v>0</v>
      </c>
      <c r="H847" s="6">
        <v>0</v>
      </c>
      <c r="I847" s="6">
        <v>0</v>
      </c>
      <c r="K847" s="15">
        <v>0</v>
      </c>
      <c r="M847" s="16"/>
      <c r="N847" s="43" t="s">
        <v>615</v>
      </c>
    </row>
    <row r="848" spans="1:17" x14ac:dyDescent="0.35">
      <c r="A848" s="1" t="s">
        <v>452</v>
      </c>
      <c r="B848" s="6" t="s">
        <v>8</v>
      </c>
      <c r="C848" s="6" t="s">
        <v>8</v>
      </c>
      <c r="D848" s="6" t="s">
        <v>8</v>
      </c>
      <c r="F848" s="6" t="s">
        <v>8</v>
      </c>
      <c r="H848" s="6" t="s">
        <v>8</v>
      </c>
      <c r="I848" s="6" t="s">
        <v>8</v>
      </c>
      <c r="M848" s="16"/>
    </row>
    <row r="849" spans="1:17" x14ac:dyDescent="0.35">
      <c r="A849" t="s">
        <v>8</v>
      </c>
      <c r="M849" s="16"/>
    </row>
    <row r="850" spans="1:17" x14ac:dyDescent="0.35">
      <c r="A850" s="1" t="s">
        <v>16</v>
      </c>
      <c r="B850" s="6">
        <v>9240</v>
      </c>
      <c r="C850" s="6">
        <v>0</v>
      </c>
      <c r="D850" s="6">
        <v>0</v>
      </c>
      <c r="F850" s="6">
        <v>9240</v>
      </c>
      <c r="G850" s="6">
        <f>B850+E850</f>
        <v>9240</v>
      </c>
      <c r="H850" s="6">
        <v>5117.18</v>
      </c>
      <c r="I850" s="6">
        <v>4122.82</v>
      </c>
      <c r="K850" s="16">
        <f>H850/21*26</f>
        <v>6335.5561904761907</v>
      </c>
      <c r="M850" s="16">
        <v>16890.508020000001</v>
      </c>
      <c r="Q850" s="9">
        <f>M850</f>
        <v>16890.508020000001</v>
      </c>
    </row>
    <row r="851" spans="1:17" x14ac:dyDescent="0.35">
      <c r="A851" s="1" t="s">
        <v>453</v>
      </c>
      <c r="B851" s="6" t="s">
        <v>8</v>
      </c>
      <c r="C851" s="6" t="s">
        <v>8</v>
      </c>
      <c r="D851" s="6" t="s">
        <v>8</v>
      </c>
      <c r="F851" s="6" t="s">
        <v>8</v>
      </c>
      <c r="H851" s="6" t="s">
        <v>8</v>
      </c>
      <c r="I851" s="6" t="s">
        <v>8</v>
      </c>
      <c r="M851" s="16"/>
    </row>
    <row r="852" spans="1:17" x14ac:dyDescent="0.35">
      <c r="A852" t="s">
        <v>8</v>
      </c>
      <c r="M852" s="16"/>
    </row>
    <row r="853" spans="1:17" x14ac:dyDescent="0.35">
      <c r="A853" s="1" t="s">
        <v>454</v>
      </c>
      <c r="B853" s="6">
        <v>0</v>
      </c>
      <c r="C853" s="6">
        <v>0</v>
      </c>
      <c r="D853" s="6">
        <v>0</v>
      </c>
      <c r="F853" s="6">
        <v>0</v>
      </c>
      <c r="G853" s="6">
        <f>B853+E853</f>
        <v>0</v>
      </c>
      <c r="H853" s="6">
        <v>0</v>
      </c>
      <c r="I853" s="6">
        <v>0</v>
      </c>
      <c r="K853" s="15">
        <v>0</v>
      </c>
      <c r="M853" s="16"/>
      <c r="N853" s="43" t="s">
        <v>615</v>
      </c>
    </row>
    <row r="854" spans="1:17" x14ac:dyDescent="0.35">
      <c r="A854" s="1" t="s">
        <v>455</v>
      </c>
      <c r="B854" s="6" t="s">
        <v>8</v>
      </c>
      <c r="C854" s="6" t="s">
        <v>8</v>
      </c>
      <c r="D854" s="6" t="s">
        <v>8</v>
      </c>
      <c r="F854" s="6" t="s">
        <v>8</v>
      </c>
      <c r="H854" s="6" t="s">
        <v>8</v>
      </c>
      <c r="I854" s="6" t="s">
        <v>8</v>
      </c>
      <c r="M854" s="16"/>
    </row>
    <row r="855" spans="1:17" x14ac:dyDescent="0.35">
      <c r="A855" t="s">
        <v>8</v>
      </c>
      <c r="M855" s="16"/>
    </row>
    <row r="856" spans="1:17" x14ac:dyDescent="0.35">
      <c r="A856" s="1" t="s">
        <v>456</v>
      </c>
      <c r="B856" s="6">
        <v>0</v>
      </c>
      <c r="C856" s="6">
        <v>0</v>
      </c>
      <c r="D856" s="6">
        <v>0</v>
      </c>
      <c r="F856" s="6">
        <v>0</v>
      </c>
      <c r="G856" s="6">
        <f>B856+E856</f>
        <v>0</v>
      </c>
      <c r="H856" s="6">
        <v>0</v>
      </c>
      <c r="I856" s="6">
        <v>0</v>
      </c>
      <c r="K856" s="15">
        <v>0</v>
      </c>
      <c r="M856" s="16"/>
      <c r="N856" s="43" t="s">
        <v>615</v>
      </c>
    </row>
    <row r="857" spans="1:17" x14ac:dyDescent="0.35">
      <c r="A857" s="1" t="s">
        <v>457</v>
      </c>
      <c r="B857" s="6" t="s">
        <v>8</v>
      </c>
      <c r="C857" s="6" t="s">
        <v>8</v>
      </c>
      <c r="D857" s="6" t="s">
        <v>8</v>
      </c>
      <c r="F857" s="6" t="s">
        <v>8</v>
      </c>
      <c r="H857" s="6" t="s">
        <v>8</v>
      </c>
      <c r="I857" s="6" t="s">
        <v>8</v>
      </c>
      <c r="M857" s="16"/>
    </row>
    <row r="858" spans="1:17" x14ac:dyDescent="0.35">
      <c r="A858" t="s">
        <v>8</v>
      </c>
      <c r="M858" s="16"/>
    </row>
    <row r="859" spans="1:17" x14ac:dyDescent="0.35">
      <c r="A859" s="1" t="s">
        <v>236</v>
      </c>
      <c r="B859" s="6">
        <v>1600</v>
      </c>
      <c r="C859" s="6">
        <v>0</v>
      </c>
      <c r="D859" s="6">
        <v>0</v>
      </c>
      <c r="F859" s="6">
        <v>1600</v>
      </c>
      <c r="G859" s="6">
        <f>B859+E859</f>
        <v>1600</v>
      </c>
      <c r="H859" s="6">
        <v>900</v>
      </c>
      <c r="I859" s="6">
        <v>700</v>
      </c>
      <c r="K859" s="16">
        <f>H859/21*26</f>
        <v>1114.2857142857142</v>
      </c>
      <c r="M859" s="16">
        <v>1600</v>
      </c>
      <c r="Q859" s="9"/>
    </row>
    <row r="860" spans="1:17" x14ac:dyDescent="0.35">
      <c r="A860" s="1" t="s">
        <v>458</v>
      </c>
      <c r="B860" s="6" t="s">
        <v>8</v>
      </c>
      <c r="C860" s="6" t="s">
        <v>8</v>
      </c>
      <c r="D860" s="6" t="s">
        <v>8</v>
      </c>
      <c r="F860" s="6" t="s">
        <v>8</v>
      </c>
      <c r="H860" s="6" t="s">
        <v>8</v>
      </c>
      <c r="I860" s="6" t="s">
        <v>8</v>
      </c>
      <c r="M860" s="16"/>
    </row>
    <row r="861" spans="1:17" x14ac:dyDescent="0.35">
      <c r="A861" t="s">
        <v>8</v>
      </c>
      <c r="M861" s="16"/>
    </row>
    <row r="862" spans="1:17" x14ac:dyDescent="0.35">
      <c r="A862" s="1" t="s">
        <v>18</v>
      </c>
      <c r="B862" s="6">
        <v>31952</v>
      </c>
      <c r="C862" s="6">
        <v>0</v>
      </c>
      <c r="D862" s="6">
        <v>0</v>
      </c>
      <c r="F862" s="6">
        <v>31952</v>
      </c>
      <c r="G862" s="6">
        <f>B862+E862</f>
        <v>31952</v>
      </c>
      <c r="H862" s="6">
        <v>19300.810000000001</v>
      </c>
      <c r="I862" s="6">
        <v>12651.19</v>
      </c>
      <c r="K862" s="16">
        <f>H862/21*26</f>
        <v>23896.240952380955</v>
      </c>
      <c r="M862" s="16">
        <v>64647.12000000001</v>
      </c>
      <c r="Q862" s="9">
        <f>M862</f>
        <v>64647.12000000001</v>
      </c>
    </row>
    <row r="863" spans="1:17" x14ac:dyDescent="0.35">
      <c r="A863" s="1" t="s">
        <v>459</v>
      </c>
      <c r="B863" s="6" t="s">
        <v>8</v>
      </c>
      <c r="C863" s="6" t="s">
        <v>8</v>
      </c>
      <c r="D863" s="6" t="s">
        <v>8</v>
      </c>
      <c r="F863" s="6" t="s">
        <v>8</v>
      </c>
      <c r="H863" s="6" t="s">
        <v>8</v>
      </c>
      <c r="I863" s="6" t="s">
        <v>8</v>
      </c>
      <c r="M863" s="16"/>
    </row>
    <row r="864" spans="1:17" x14ac:dyDescent="0.35">
      <c r="A864" t="s">
        <v>8</v>
      </c>
      <c r="M864" s="16"/>
    </row>
    <row r="865" spans="1:13" x14ac:dyDescent="0.35">
      <c r="A865" s="1" t="s">
        <v>69</v>
      </c>
      <c r="B865" s="6">
        <v>0</v>
      </c>
      <c r="C865" s="6">
        <v>0</v>
      </c>
      <c r="D865" s="6">
        <v>0</v>
      </c>
      <c r="F865" s="6">
        <v>0</v>
      </c>
      <c r="G865" s="6">
        <f>B865+E865</f>
        <v>0</v>
      </c>
      <c r="H865" s="6">
        <v>0</v>
      </c>
      <c r="I865" s="6">
        <v>0</v>
      </c>
      <c r="K865" s="15">
        <v>0</v>
      </c>
      <c r="M865" s="16"/>
    </row>
    <row r="866" spans="1:13" x14ac:dyDescent="0.35">
      <c r="A866" s="1" t="s">
        <v>460</v>
      </c>
      <c r="B866" s="6" t="s">
        <v>8</v>
      </c>
      <c r="C866" s="6" t="s">
        <v>8</v>
      </c>
      <c r="D866" s="6" t="s">
        <v>8</v>
      </c>
      <c r="F866" s="6" t="s">
        <v>8</v>
      </c>
      <c r="H866" s="6" t="s">
        <v>8</v>
      </c>
      <c r="I866" s="6" t="s">
        <v>8</v>
      </c>
      <c r="M866" s="16"/>
    </row>
    <row r="867" spans="1:13" x14ac:dyDescent="0.35">
      <c r="A867" t="s">
        <v>8</v>
      </c>
      <c r="M867" s="16"/>
    </row>
    <row r="868" spans="1:13" x14ac:dyDescent="0.35">
      <c r="A868" s="1" t="s">
        <v>20</v>
      </c>
      <c r="B868" s="6">
        <v>1750</v>
      </c>
      <c r="C868" s="6">
        <v>1500</v>
      </c>
      <c r="D868" s="6">
        <v>0</v>
      </c>
      <c r="E868" s="6">
        <v>-250</v>
      </c>
      <c r="F868" s="6">
        <v>3250</v>
      </c>
      <c r="G868" s="6">
        <f>B868+E868</f>
        <v>1500</v>
      </c>
      <c r="H868" s="6">
        <v>1143.01</v>
      </c>
      <c r="I868" s="6">
        <v>2106.9899999999998</v>
      </c>
      <c r="K868" s="15">
        <v>1500</v>
      </c>
      <c r="M868" s="16">
        <v>1750</v>
      </c>
    </row>
    <row r="869" spans="1:13" x14ac:dyDescent="0.35">
      <c r="A869" s="1" t="s">
        <v>461</v>
      </c>
      <c r="B869" s="6" t="s">
        <v>8</v>
      </c>
      <c r="C869" s="6" t="s">
        <v>8</v>
      </c>
      <c r="D869" s="6" t="s">
        <v>8</v>
      </c>
      <c r="F869" s="6" t="s">
        <v>8</v>
      </c>
      <c r="H869" s="6" t="s">
        <v>8</v>
      </c>
      <c r="I869" s="6" t="s">
        <v>8</v>
      </c>
      <c r="M869" s="16"/>
    </row>
    <row r="870" spans="1:13" x14ac:dyDescent="0.35">
      <c r="A870" t="s">
        <v>8</v>
      </c>
      <c r="M870" s="16"/>
    </row>
    <row r="871" spans="1:13" x14ac:dyDescent="0.35">
      <c r="A871" s="1" t="s">
        <v>22</v>
      </c>
      <c r="B871" s="6">
        <v>0</v>
      </c>
      <c r="C871" s="6">
        <v>0</v>
      </c>
      <c r="D871" s="6">
        <v>0</v>
      </c>
      <c r="F871" s="6">
        <v>0</v>
      </c>
      <c r="G871" s="6">
        <f>B871+E871</f>
        <v>0</v>
      </c>
      <c r="H871" s="6">
        <v>0</v>
      </c>
      <c r="I871" s="6">
        <v>0</v>
      </c>
      <c r="K871" s="15">
        <v>0</v>
      </c>
      <c r="M871" s="16"/>
    </row>
    <row r="872" spans="1:13" x14ac:dyDescent="0.35">
      <c r="A872" s="1" t="s">
        <v>462</v>
      </c>
      <c r="B872" s="6" t="s">
        <v>8</v>
      </c>
      <c r="C872" s="6" t="s">
        <v>8</v>
      </c>
      <c r="D872" s="6" t="s">
        <v>8</v>
      </c>
      <c r="F872" s="6" t="s">
        <v>8</v>
      </c>
      <c r="H872" s="6" t="s">
        <v>8</v>
      </c>
      <c r="I872" s="6" t="s">
        <v>8</v>
      </c>
      <c r="M872" s="16"/>
    </row>
    <row r="873" spans="1:13" x14ac:dyDescent="0.35">
      <c r="A873" t="s">
        <v>8</v>
      </c>
      <c r="M873" s="16"/>
    </row>
    <row r="874" spans="1:13" x14ac:dyDescent="0.35">
      <c r="A874" s="1" t="s">
        <v>24</v>
      </c>
      <c r="B874" s="6">
        <v>4000</v>
      </c>
      <c r="C874" s="6">
        <v>2500</v>
      </c>
      <c r="D874" s="6">
        <v>0</v>
      </c>
      <c r="E874" s="6">
        <v>-1500</v>
      </c>
      <c r="F874" s="6">
        <v>6500</v>
      </c>
      <c r="G874" s="6">
        <f>B874+E874</f>
        <v>2500</v>
      </c>
      <c r="H874" s="6">
        <v>1903.75</v>
      </c>
      <c r="I874" s="6">
        <v>4596.25</v>
      </c>
      <c r="K874" s="15">
        <v>2500</v>
      </c>
      <c r="M874" s="16">
        <v>4000</v>
      </c>
    </row>
    <row r="875" spans="1:13" x14ac:dyDescent="0.35">
      <c r="A875" s="1" t="s">
        <v>463</v>
      </c>
      <c r="B875" s="6" t="s">
        <v>8</v>
      </c>
      <c r="C875" s="6" t="s">
        <v>8</v>
      </c>
      <c r="D875" s="6" t="s">
        <v>8</v>
      </c>
      <c r="F875" s="6" t="s">
        <v>8</v>
      </c>
      <c r="H875" s="6" t="s">
        <v>8</v>
      </c>
      <c r="I875" s="6" t="s">
        <v>8</v>
      </c>
      <c r="M875" s="16"/>
    </row>
    <row r="876" spans="1:13" x14ac:dyDescent="0.35">
      <c r="A876" t="s">
        <v>8</v>
      </c>
      <c r="M876" s="16"/>
    </row>
    <row r="877" spans="1:13" x14ac:dyDescent="0.35">
      <c r="A877" s="1" t="s">
        <v>26</v>
      </c>
      <c r="B877" s="6">
        <v>4500</v>
      </c>
      <c r="C877" s="6">
        <v>0</v>
      </c>
      <c r="D877" s="6">
        <v>0</v>
      </c>
      <c r="F877" s="6">
        <v>4500</v>
      </c>
      <c r="G877" s="6">
        <f>B877+E877</f>
        <v>4500</v>
      </c>
      <c r="H877" s="6">
        <v>4387.4399999999996</v>
      </c>
      <c r="I877" s="6">
        <v>112.56</v>
      </c>
      <c r="K877" s="15">
        <v>4500</v>
      </c>
      <c r="M877" s="16">
        <v>7500</v>
      </c>
    </row>
    <row r="878" spans="1:13" x14ac:dyDescent="0.35">
      <c r="A878" s="1" t="s">
        <v>464</v>
      </c>
      <c r="B878" s="6" t="s">
        <v>8</v>
      </c>
      <c r="C878" s="6" t="s">
        <v>8</v>
      </c>
      <c r="D878" s="6" t="s">
        <v>8</v>
      </c>
      <c r="F878" s="6" t="s">
        <v>8</v>
      </c>
      <c r="H878" s="6" t="s">
        <v>8</v>
      </c>
      <c r="I878" s="6" t="s">
        <v>8</v>
      </c>
      <c r="M878" s="16"/>
    </row>
    <row r="879" spans="1:13" x14ac:dyDescent="0.35">
      <c r="A879" t="s">
        <v>8</v>
      </c>
      <c r="M879" s="16"/>
    </row>
    <row r="880" spans="1:13" x14ac:dyDescent="0.35">
      <c r="A880" s="61" t="s">
        <v>28</v>
      </c>
      <c r="K880" s="15">
        <v>0</v>
      </c>
      <c r="M880" s="16">
        <v>5000</v>
      </c>
    </row>
    <row r="881" spans="1:14" x14ac:dyDescent="0.35">
      <c r="A881" s="61" t="s">
        <v>611</v>
      </c>
      <c r="M881" s="16"/>
    </row>
    <row r="882" spans="1:14" x14ac:dyDescent="0.35">
      <c r="M882" s="16"/>
    </row>
    <row r="883" spans="1:14" x14ac:dyDescent="0.35">
      <c r="A883" s="1" t="s">
        <v>82</v>
      </c>
      <c r="B883" s="6">
        <v>3500</v>
      </c>
      <c r="C883" s="6">
        <v>0</v>
      </c>
      <c r="D883" s="6">
        <v>0</v>
      </c>
      <c r="F883" s="6">
        <v>3500</v>
      </c>
      <c r="G883" s="6">
        <f>B883+E883</f>
        <v>3500</v>
      </c>
      <c r="H883" s="6">
        <v>2000</v>
      </c>
      <c r="I883" s="6">
        <v>1500</v>
      </c>
      <c r="K883" s="15">
        <v>3500</v>
      </c>
      <c r="M883" s="16">
        <v>3500</v>
      </c>
    </row>
    <row r="884" spans="1:14" x14ac:dyDescent="0.35">
      <c r="A884" s="1" t="s">
        <v>465</v>
      </c>
      <c r="B884" s="6" t="s">
        <v>8</v>
      </c>
      <c r="C884" s="6" t="s">
        <v>8</v>
      </c>
      <c r="D884" s="6" t="s">
        <v>8</v>
      </c>
      <c r="F884" s="6" t="s">
        <v>8</v>
      </c>
      <c r="H884" s="6" t="s">
        <v>8</v>
      </c>
      <c r="I884" s="6" t="s">
        <v>8</v>
      </c>
      <c r="M884" s="16"/>
    </row>
    <row r="885" spans="1:14" x14ac:dyDescent="0.35">
      <c r="A885" t="s">
        <v>8</v>
      </c>
      <c r="M885" s="16"/>
    </row>
    <row r="886" spans="1:14" x14ac:dyDescent="0.35">
      <c r="A886" s="1" t="s">
        <v>30</v>
      </c>
      <c r="B886" s="6">
        <v>2800</v>
      </c>
      <c r="C886" s="6">
        <v>0</v>
      </c>
      <c r="D886" s="6">
        <v>0</v>
      </c>
      <c r="F886" s="6">
        <v>2800</v>
      </c>
      <c r="G886" s="6">
        <f>B886+E886</f>
        <v>2800</v>
      </c>
      <c r="H886" s="6">
        <v>1500</v>
      </c>
      <c r="I886" s="6">
        <v>1300</v>
      </c>
      <c r="K886" s="15">
        <v>2800</v>
      </c>
      <c r="M886" s="16">
        <f>8600+5000+2800</f>
        <v>16400</v>
      </c>
      <c r="N886" s="34" t="s">
        <v>608</v>
      </c>
    </row>
    <row r="887" spans="1:14" x14ac:dyDescent="0.35">
      <c r="A887" s="1" t="s">
        <v>466</v>
      </c>
      <c r="B887" s="6" t="s">
        <v>8</v>
      </c>
      <c r="C887" s="6" t="s">
        <v>8</v>
      </c>
      <c r="D887" s="6" t="s">
        <v>8</v>
      </c>
      <c r="F887" s="6" t="s">
        <v>8</v>
      </c>
      <c r="H887" s="6" t="s">
        <v>8</v>
      </c>
      <c r="I887" s="6" t="s">
        <v>8</v>
      </c>
      <c r="M887" s="16"/>
    </row>
    <row r="888" spans="1:14" x14ac:dyDescent="0.35">
      <c r="A888" t="s">
        <v>8</v>
      </c>
      <c r="M888" s="16"/>
    </row>
    <row r="889" spans="1:14" x14ac:dyDescent="0.35">
      <c r="A889" s="1" t="s">
        <v>467</v>
      </c>
      <c r="B889" s="6">
        <v>0</v>
      </c>
      <c r="C889" s="6">
        <v>0</v>
      </c>
      <c r="D889" s="6">
        <v>0</v>
      </c>
      <c r="F889" s="6">
        <v>0</v>
      </c>
      <c r="G889" s="6">
        <f>B889+E889</f>
        <v>0</v>
      </c>
      <c r="H889" s="6">
        <v>0</v>
      </c>
      <c r="I889" s="6">
        <v>0</v>
      </c>
      <c r="K889" s="15">
        <v>0</v>
      </c>
      <c r="M889" s="16"/>
    </row>
    <row r="890" spans="1:14" x14ac:dyDescent="0.35">
      <c r="A890" s="1" t="s">
        <v>468</v>
      </c>
      <c r="B890" s="6" t="s">
        <v>8</v>
      </c>
      <c r="C890" s="6" t="s">
        <v>8</v>
      </c>
      <c r="D890" s="6" t="s">
        <v>8</v>
      </c>
      <c r="F890" s="6" t="s">
        <v>8</v>
      </c>
      <c r="H890" s="6" t="s">
        <v>8</v>
      </c>
      <c r="I890" s="6" t="s">
        <v>8</v>
      </c>
      <c r="M890" s="16"/>
    </row>
    <row r="891" spans="1:14" x14ac:dyDescent="0.35">
      <c r="A891" t="s">
        <v>8</v>
      </c>
      <c r="M891" s="16"/>
    </row>
    <row r="892" spans="1:14" x14ac:dyDescent="0.35">
      <c r="A892" s="1" t="s">
        <v>469</v>
      </c>
      <c r="B892" s="6">
        <v>0</v>
      </c>
      <c r="C892" s="6">
        <v>0</v>
      </c>
      <c r="D892" s="6">
        <v>0</v>
      </c>
      <c r="F892" s="6">
        <v>0</v>
      </c>
      <c r="G892" s="6">
        <f>B892+E892</f>
        <v>0</v>
      </c>
      <c r="H892" s="6">
        <v>3154.37</v>
      </c>
      <c r="I892" s="6">
        <v>-3154.37</v>
      </c>
      <c r="K892" s="15">
        <v>3200</v>
      </c>
      <c r="M892" s="16"/>
    </row>
    <row r="893" spans="1:14" x14ac:dyDescent="0.35">
      <c r="A893" s="1" t="s">
        <v>470</v>
      </c>
      <c r="B893" s="6" t="s">
        <v>8</v>
      </c>
      <c r="C893" s="6" t="s">
        <v>8</v>
      </c>
      <c r="D893" s="6" t="s">
        <v>8</v>
      </c>
      <c r="F893" s="6" t="s">
        <v>8</v>
      </c>
      <c r="H893" s="6" t="s">
        <v>8</v>
      </c>
      <c r="I893" s="6" t="s">
        <v>8</v>
      </c>
      <c r="M893" s="16"/>
    </row>
    <row r="894" spans="1:14" x14ac:dyDescent="0.35">
      <c r="A894" t="s">
        <v>8</v>
      </c>
      <c r="M894" s="16"/>
    </row>
    <row r="895" spans="1:14" x14ac:dyDescent="0.35">
      <c r="A895" s="1" t="s">
        <v>471</v>
      </c>
      <c r="B895" s="6">
        <v>0</v>
      </c>
      <c r="C895" s="6">
        <v>0</v>
      </c>
      <c r="D895" s="6">
        <v>0</v>
      </c>
      <c r="F895" s="6">
        <v>0</v>
      </c>
      <c r="G895" s="6">
        <f>B895+E895</f>
        <v>0</v>
      </c>
      <c r="H895" s="6">
        <v>0</v>
      </c>
      <c r="I895" s="6">
        <v>0</v>
      </c>
      <c r="K895" s="15">
        <v>0</v>
      </c>
      <c r="M895" s="16"/>
      <c r="N895" s="43" t="s">
        <v>615</v>
      </c>
    </row>
    <row r="896" spans="1:14" x14ac:dyDescent="0.35">
      <c r="A896" s="1" t="s">
        <v>472</v>
      </c>
      <c r="B896" s="6" t="s">
        <v>8</v>
      </c>
      <c r="C896" s="6" t="s">
        <v>8</v>
      </c>
      <c r="D896" s="6" t="s">
        <v>8</v>
      </c>
      <c r="F896" s="6" t="s">
        <v>8</v>
      </c>
      <c r="H896" s="6" t="s">
        <v>8</v>
      </c>
      <c r="I896" s="6" t="s">
        <v>8</v>
      </c>
      <c r="M896" s="16"/>
    </row>
    <row r="897" spans="1:17" x14ac:dyDescent="0.35">
      <c r="A897" t="s">
        <v>8</v>
      </c>
      <c r="M897" s="16"/>
    </row>
    <row r="898" spans="1:17" x14ac:dyDescent="0.35">
      <c r="A898" s="1" t="s">
        <v>473</v>
      </c>
      <c r="B898" s="6">
        <v>0</v>
      </c>
      <c r="C898" s="6">
        <v>0</v>
      </c>
      <c r="D898" s="6">
        <v>0</v>
      </c>
      <c r="F898" s="6">
        <v>0</v>
      </c>
      <c r="G898" s="6">
        <f>B898+E898</f>
        <v>0</v>
      </c>
      <c r="H898" s="6">
        <v>6756.75</v>
      </c>
      <c r="I898" s="6">
        <v>-6756.75</v>
      </c>
      <c r="K898" s="15">
        <v>7000</v>
      </c>
      <c r="M898" s="16"/>
    </row>
    <row r="899" spans="1:17" x14ac:dyDescent="0.35">
      <c r="A899" s="1" t="s">
        <v>474</v>
      </c>
      <c r="B899" s="6" t="s">
        <v>8</v>
      </c>
      <c r="C899" s="6" t="s">
        <v>8</v>
      </c>
      <c r="D899" s="6" t="s">
        <v>8</v>
      </c>
      <c r="F899" s="6" t="s">
        <v>8</v>
      </c>
      <c r="H899" s="6" t="s">
        <v>8</v>
      </c>
      <c r="I899" s="6" t="s">
        <v>8</v>
      </c>
      <c r="M899" s="16"/>
    </row>
    <row r="900" spans="1:17" x14ac:dyDescent="0.35">
      <c r="A900" t="s">
        <v>8</v>
      </c>
      <c r="M900" s="16"/>
    </row>
    <row r="901" spans="1:17" x14ac:dyDescent="0.35">
      <c r="A901" s="1" t="s">
        <v>88</v>
      </c>
      <c r="B901" s="6">
        <v>95000</v>
      </c>
      <c r="C901" s="6">
        <v>0</v>
      </c>
      <c r="D901" s="6">
        <v>0</v>
      </c>
      <c r="F901" s="6">
        <v>95000</v>
      </c>
      <c r="G901" s="6">
        <f>B901+E901</f>
        <v>95000</v>
      </c>
      <c r="H901" s="6">
        <v>71558.97</v>
      </c>
      <c r="I901" s="6">
        <v>23441.03</v>
      </c>
      <c r="K901" s="15">
        <v>95000</v>
      </c>
      <c r="M901" s="16">
        <v>95000</v>
      </c>
    </row>
    <row r="902" spans="1:17" x14ac:dyDescent="0.35">
      <c r="A902" s="1" t="s">
        <v>475</v>
      </c>
      <c r="B902" s="6" t="s">
        <v>8</v>
      </c>
      <c r="C902" s="6" t="s">
        <v>8</v>
      </c>
      <c r="D902" s="6" t="s">
        <v>8</v>
      </c>
      <c r="F902" s="6" t="s">
        <v>8</v>
      </c>
      <c r="H902" s="6" t="s">
        <v>8</v>
      </c>
      <c r="I902" s="6" t="s">
        <v>8</v>
      </c>
      <c r="M902" s="16"/>
    </row>
    <row r="903" spans="1:17" x14ac:dyDescent="0.35">
      <c r="A903" t="s">
        <v>8</v>
      </c>
      <c r="M903" s="16"/>
    </row>
    <row r="904" spans="1:17" x14ac:dyDescent="0.35">
      <c r="A904" s="1" t="s">
        <v>38</v>
      </c>
      <c r="B904" s="6">
        <v>9700</v>
      </c>
      <c r="C904" s="6">
        <v>0</v>
      </c>
      <c r="D904" s="6">
        <v>0</v>
      </c>
      <c r="F904" s="6">
        <v>9700</v>
      </c>
      <c r="G904" s="6">
        <f>B904+E904</f>
        <v>9700</v>
      </c>
      <c r="H904" s="6">
        <v>0</v>
      </c>
      <c r="I904" s="6">
        <v>9700</v>
      </c>
      <c r="K904" s="15">
        <v>9700</v>
      </c>
      <c r="M904" s="16">
        <f>9700+48000</f>
        <v>57700</v>
      </c>
    </row>
    <row r="905" spans="1:17" x14ac:dyDescent="0.35">
      <c r="A905" s="1" t="s">
        <v>476</v>
      </c>
      <c r="B905" s="6" t="s">
        <v>8</v>
      </c>
      <c r="C905" s="6" t="s">
        <v>8</v>
      </c>
      <c r="D905" s="6" t="s">
        <v>8</v>
      </c>
      <c r="F905" s="6" t="s">
        <v>8</v>
      </c>
      <c r="H905" s="6" t="s">
        <v>8</v>
      </c>
      <c r="I905" s="6" t="s">
        <v>8</v>
      </c>
      <c r="M905" s="16"/>
    </row>
    <row r="906" spans="1:17" x14ac:dyDescent="0.35">
      <c r="A906" t="s">
        <v>8</v>
      </c>
      <c r="M906" s="16"/>
    </row>
    <row r="907" spans="1:17" x14ac:dyDescent="0.35">
      <c r="A907" s="1" t="s">
        <v>40</v>
      </c>
      <c r="B907" s="6">
        <v>6000</v>
      </c>
      <c r="C907" s="6">
        <v>0</v>
      </c>
      <c r="D907" s="6">
        <v>0</v>
      </c>
      <c r="F907" s="6">
        <v>6000</v>
      </c>
      <c r="G907" s="6">
        <f>B907+E907</f>
        <v>6000</v>
      </c>
      <c r="H907" s="6">
        <v>5490.36</v>
      </c>
      <c r="I907" s="6">
        <v>509.64</v>
      </c>
      <c r="K907" s="16">
        <f>H907/21*26</f>
        <v>6797.5885714285705</v>
      </c>
      <c r="M907" s="16">
        <v>2758.8301560000004</v>
      </c>
      <c r="Q907" s="9">
        <f>M907</f>
        <v>2758.8301560000004</v>
      </c>
    </row>
    <row r="908" spans="1:17" x14ac:dyDescent="0.35">
      <c r="A908" s="1" t="s">
        <v>477</v>
      </c>
      <c r="B908" s="6" t="s">
        <v>8</v>
      </c>
      <c r="C908" s="6" t="s">
        <v>8</v>
      </c>
      <c r="D908" s="6" t="s">
        <v>8</v>
      </c>
      <c r="F908" s="6" t="s">
        <v>8</v>
      </c>
      <c r="H908" s="6" t="s">
        <v>8</v>
      </c>
      <c r="I908" s="6" t="s">
        <v>8</v>
      </c>
      <c r="M908" s="16"/>
    </row>
    <row r="909" spans="1:17" x14ac:dyDescent="0.35">
      <c r="A909" t="s">
        <v>8</v>
      </c>
      <c r="M909" s="16"/>
    </row>
    <row r="910" spans="1:17" x14ac:dyDescent="0.35">
      <c r="A910" s="1" t="s">
        <v>197</v>
      </c>
      <c r="B910" s="6">
        <v>4000</v>
      </c>
      <c r="C910" s="6">
        <v>0</v>
      </c>
      <c r="D910" s="6">
        <v>0</v>
      </c>
      <c r="E910" s="6">
        <v>-4000</v>
      </c>
      <c r="F910" s="6">
        <v>4000</v>
      </c>
      <c r="G910" s="6">
        <f>B910+E910</f>
        <v>0</v>
      </c>
      <c r="H910" s="6">
        <v>0</v>
      </c>
      <c r="I910" s="6">
        <v>4000</v>
      </c>
      <c r="K910" s="15">
        <v>4000</v>
      </c>
      <c r="M910" s="16">
        <v>4000</v>
      </c>
    </row>
    <row r="911" spans="1:17" x14ac:dyDescent="0.35">
      <c r="A911" s="1" t="s">
        <v>478</v>
      </c>
      <c r="B911" s="6" t="s">
        <v>8</v>
      </c>
      <c r="C911" s="6" t="s">
        <v>8</v>
      </c>
      <c r="D911" s="6" t="s">
        <v>8</v>
      </c>
      <c r="F911" s="6" t="s">
        <v>8</v>
      </c>
      <c r="H911" s="6" t="s">
        <v>8</v>
      </c>
      <c r="I911" s="6" t="s">
        <v>8</v>
      </c>
      <c r="M911" s="16"/>
    </row>
    <row r="912" spans="1:17" x14ac:dyDescent="0.35">
      <c r="A912" t="s">
        <v>8</v>
      </c>
      <c r="M912" s="16"/>
    </row>
    <row r="913" spans="1:14" x14ac:dyDescent="0.35">
      <c r="A913" s="1" t="s">
        <v>44</v>
      </c>
      <c r="B913" s="6">
        <v>0</v>
      </c>
      <c r="C913" s="6">
        <v>0</v>
      </c>
      <c r="D913" s="6">
        <v>0</v>
      </c>
      <c r="F913" s="6">
        <v>0</v>
      </c>
      <c r="G913" s="6">
        <f>B913+E913</f>
        <v>0</v>
      </c>
      <c r="H913" s="6">
        <v>0</v>
      </c>
      <c r="I913" s="6">
        <v>0</v>
      </c>
      <c r="K913" s="15">
        <v>0</v>
      </c>
      <c r="M913" s="16">
        <v>70000</v>
      </c>
    </row>
    <row r="914" spans="1:14" x14ac:dyDescent="0.35">
      <c r="A914" s="1" t="s">
        <v>479</v>
      </c>
      <c r="B914" s="6" t="s">
        <v>8</v>
      </c>
      <c r="C914" s="6" t="s">
        <v>8</v>
      </c>
      <c r="D914" s="6" t="s">
        <v>8</v>
      </c>
      <c r="F914" s="6" t="s">
        <v>8</v>
      </c>
      <c r="H914" s="6" t="s">
        <v>8</v>
      </c>
      <c r="I914" s="6" t="s">
        <v>8</v>
      </c>
      <c r="M914" s="16"/>
    </row>
    <row r="915" spans="1:14" x14ac:dyDescent="0.35">
      <c r="A915" t="s">
        <v>8</v>
      </c>
      <c r="M915" s="16"/>
    </row>
    <row r="916" spans="1:14" x14ac:dyDescent="0.35">
      <c r="A916" s="1" t="s">
        <v>480</v>
      </c>
      <c r="B916" s="6">
        <v>6000</v>
      </c>
      <c r="C916" s="6">
        <v>0</v>
      </c>
      <c r="D916" s="6">
        <v>0</v>
      </c>
      <c r="F916" s="6">
        <v>6000</v>
      </c>
      <c r="G916" s="6">
        <f>B916+E916</f>
        <v>6000</v>
      </c>
      <c r="H916" s="6">
        <v>5572.86</v>
      </c>
      <c r="I916" s="6">
        <v>427.14</v>
      </c>
      <c r="K916" s="15">
        <v>6000</v>
      </c>
      <c r="M916" s="16">
        <v>6000</v>
      </c>
    </row>
    <row r="917" spans="1:14" x14ac:dyDescent="0.35">
      <c r="A917" s="1" t="s">
        <v>481</v>
      </c>
      <c r="B917" s="6" t="s">
        <v>8</v>
      </c>
      <c r="C917" s="6" t="s">
        <v>8</v>
      </c>
      <c r="D917" s="6" t="s">
        <v>8</v>
      </c>
      <c r="F917" s="6" t="s">
        <v>8</v>
      </c>
      <c r="H917" s="6" t="s">
        <v>8</v>
      </c>
      <c r="I917" s="6" t="s">
        <v>8</v>
      </c>
      <c r="M917" s="16"/>
    </row>
    <row r="918" spans="1:14" x14ac:dyDescent="0.35">
      <c r="A918" t="s">
        <v>8</v>
      </c>
      <c r="M918" s="16"/>
    </row>
    <row r="919" spans="1:14" x14ac:dyDescent="0.35">
      <c r="A919" s="1" t="s">
        <v>482</v>
      </c>
      <c r="B919" s="6">
        <v>6000</v>
      </c>
      <c r="C919" s="6">
        <v>5000</v>
      </c>
      <c r="D919" s="6">
        <v>0</v>
      </c>
      <c r="E919" s="6">
        <v>-1000</v>
      </c>
      <c r="F919" s="6">
        <v>11000</v>
      </c>
      <c r="G919" s="6">
        <f>B919+E919</f>
        <v>5000</v>
      </c>
      <c r="H919" s="6">
        <v>4192.7700000000004</v>
      </c>
      <c r="I919" s="6">
        <v>6807.23</v>
      </c>
      <c r="K919" s="15">
        <v>5000</v>
      </c>
      <c r="M919" s="16">
        <v>6700</v>
      </c>
    </row>
    <row r="920" spans="1:14" x14ac:dyDescent="0.35">
      <c r="A920" s="1" t="s">
        <v>483</v>
      </c>
      <c r="B920" s="6" t="s">
        <v>8</v>
      </c>
      <c r="C920" s="6" t="s">
        <v>8</v>
      </c>
      <c r="D920" s="6" t="s">
        <v>8</v>
      </c>
      <c r="F920" s="6" t="s">
        <v>8</v>
      </c>
      <c r="H920" s="6" t="s">
        <v>8</v>
      </c>
      <c r="I920" s="6" t="s">
        <v>8</v>
      </c>
      <c r="M920" s="16"/>
    </row>
    <row r="921" spans="1:14" x14ac:dyDescent="0.35">
      <c r="A921" t="s">
        <v>8</v>
      </c>
      <c r="M921" s="16"/>
    </row>
    <row r="922" spans="1:14" x14ac:dyDescent="0.35">
      <c r="A922" s="1" t="s">
        <v>484</v>
      </c>
      <c r="B922" s="6">
        <v>300</v>
      </c>
      <c r="C922" s="6">
        <v>0</v>
      </c>
      <c r="D922" s="6">
        <v>0</v>
      </c>
      <c r="F922" s="6">
        <v>300</v>
      </c>
      <c r="G922" s="6">
        <f>B922+E922</f>
        <v>300</v>
      </c>
      <c r="H922" s="6">
        <v>0</v>
      </c>
      <c r="I922" s="6">
        <v>300</v>
      </c>
      <c r="K922" s="15">
        <v>300</v>
      </c>
      <c r="M922" s="16">
        <v>300</v>
      </c>
    </row>
    <row r="923" spans="1:14" x14ac:dyDescent="0.35">
      <c r="A923" s="1" t="s">
        <v>485</v>
      </c>
      <c r="B923" s="6" t="s">
        <v>8</v>
      </c>
      <c r="C923" s="6" t="s">
        <v>8</v>
      </c>
      <c r="D923" s="6" t="s">
        <v>8</v>
      </c>
      <c r="F923" s="6" t="s">
        <v>8</v>
      </c>
      <c r="H923" s="6" t="s">
        <v>8</v>
      </c>
      <c r="I923" s="6" t="s">
        <v>8</v>
      </c>
      <c r="M923" s="16"/>
    </row>
    <row r="924" spans="1:14" x14ac:dyDescent="0.35">
      <c r="A924" t="s">
        <v>8</v>
      </c>
      <c r="M924" s="16"/>
    </row>
    <row r="925" spans="1:14" x14ac:dyDescent="0.35">
      <c r="A925" s="1" t="s">
        <v>106</v>
      </c>
      <c r="B925" s="6">
        <v>9400</v>
      </c>
      <c r="C925" s="6">
        <v>0</v>
      </c>
      <c r="D925" s="6">
        <v>0</v>
      </c>
      <c r="F925" s="6">
        <v>9400</v>
      </c>
      <c r="G925" s="6">
        <f>B925+E925</f>
        <v>9400</v>
      </c>
      <c r="H925" s="6">
        <v>2671.42</v>
      </c>
      <c r="I925" s="6">
        <v>6728.58</v>
      </c>
      <c r="K925" s="15">
        <v>3500</v>
      </c>
      <c r="M925" s="16">
        <v>9400</v>
      </c>
    </row>
    <row r="926" spans="1:14" x14ac:dyDescent="0.35">
      <c r="A926" s="1" t="s">
        <v>486</v>
      </c>
      <c r="B926" s="6" t="s">
        <v>8</v>
      </c>
      <c r="C926" s="6" t="s">
        <v>8</v>
      </c>
      <c r="D926" s="6" t="s">
        <v>8</v>
      </c>
      <c r="F926" s="6" t="s">
        <v>8</v>
      </c>
      <c r="H926" s="6" t="s">
        <v>8</v>
      </c>
      <c r="I926" s="6" t="s">
        <v>8</v>
      </c>
      <c r="M926" s="16"/>
    </row>
    <row r="927" spans="1:14" x14ac:dyDescent="0.35">
      <c r="A927" t="s">
        <v>8</v>
      </c>
      <c r="M927" s="16"/>
    </row>
    <row r="928" spans="1:14" x14ac:dyDescent="0.35">
      <c r="A928" s="1" t="s">
        <v>110</v>
      </c>
      <c r="B928" s="6">
        <v>0</v>
      </c>
      <c r="C928" s="6">
        <v>0</v>
      </c>
      <c r="D928" s="6">
        <v>0</v>
      </c>
      <c r="F928" s="6">
        <v>0</v>
      </c>
      <c r="G928" s="6">
        <f>B928+E928</f>
        <v>0</v>
      </c>
      <c r="H928" s="6">
        <v>0</v>
      </c>
      <c r="I928" s="6">
        <v>0</v>
      </c>
      <c r="K928" s="15">
        <v>0</v>
      </c>
      <c r="M928" s="16"/>
      <c r="N928" s="43" t="s">
        <v>615</v>
      </c>
    </row>
    <row r="929" spans="1:14" x14ac:dyDescent="0.35">
      <c r="A929" s="1" t="s">
        <v>487</v>
      </c>
      <c r="B929" s="6" t="s">
        <v>8</v>
      </c>
      <c r="C929" s="6" t="s">
        <v>8</v>
      </c>
      <c r="D929" s="6" t="s">
        <v>8</v>
      </c>
      <c r="F929" s="6" t="s">
        <v>8</v>
      </c>
      <c r="H929" s="6" t="s">
        <v>8</v>
      </c>
      <c r="I929" s="6" t="s">
        <v>8</v>
      </c>
      <c r="M929" s="16"/>
    </row>
    <row r="930" spans="1:14" x14ac:dyDescent="0.35">
      <c r="A930" t="s">
        <v>8</v>
      </c>
      <c r="M930" s="16"/>
    </row>
    <row r="931" spans="1:14" x14ac:dyDescent="0.35">
      <c r="A931" s="1" t="s">
        <v>488</v>
      </c>
      <c r="B931" s="6">
        <v>9000</v>
      </c>
      <c r="C931" s="6">
        <v>12000</v>
      </c>
      <c r="D931" s="6">
        <v>0</v>
      </c>
      <c r="E931" s="6">
        <v>3000</v>
      </c>
      <c r="F931" s="6">
        <v>21000</v>
      </c>
      <c r="G931" s="6">
        <f>B931+E931</f>
        <v>12000</v>
      </c>
      <c r="H931" s="6">
        <v>11479.04</v>
      </c>
      <c r="I931" s="6">
        <v>9520.9599999999991</v>
      </c>
      <c r="K931" s="15">
        <v>12000</v>
      </c>
      <c r="M931" s="16">
        <v>12000</v>
      </c>
    </row>
    <row r="932" spans="1:14" x14ac:dyDescent="0.35">
      <c r="A932" s="1" t="s">
        <v>489</v>
      </c>
      <c r="B932" s="6" t="s">
        <v>8</v>
      </c>
      <c r="C932" s="6" t="s">
        <v>8</v>
      </c>
      <c r="D932" s="6" t="s">
        <v>8</v>
      </c>
      <c r="F932" s="6" t="s">
        <v>8</v>
      </c>
      <c r="H932" s="6" t="s">
        <v>8</v>
      </c>
      <c r="I932" s="6" t="s">
        <v>8</v>
      </c>
      <c r="M932" s="16"/>
    </row>
    <row r="933" spans="1:14" x14ac:dyDescent="0.35">
      <c r="A933" t="s">
        <v>8</v>
      </c>
      <c r="M933" s="16"/>
    </row>
    <row r="934" spans="1:14" x14ac:dyDescent="0.35">
      <c r="A934" s="1" t="s">
        <v>118</v>
      </c>
      <c r="B934" s="6">
        <v>250</v>
      </c>
      <c r="C934" s="6">
        <v>2635.46</v>
      </c>
      <c r="D934" s="6">
        <v>0</v>
      </c>
      <c r="E934" s="6">
        <f>-250+2635.46</f>
        <v>2385.46</v>
      </c>
      <c r="F934" s="6">
        <v>2885.46</v>
      </c>
      <c r="G934" s="6">
        <f>B934+E934</f>
        <v>2635.46</v>
      </c>
      <c r="H934" s="6">
        <v>1135.46</v>
      </c>
      <c r="I934" s="6">
        <v>1750</v>
      </c>
      <c r="K934" s="15">
        <v>2635.46</v>
      </c>
      <c r="M934" s="16">
        <v>3000</v>
      </c>
    </row>
    <row r="935" spans="1:14" x14ac:dyDescent="0.35">
      <c r="A935" s="1" t="s">
        <v>490</v>
      </c>
      <c r="B935" s="6" t="s">
        <v>8</v>
      </c>
      <c r="C935" s="6" t="s">
        <v>8</v>
      </c>
      <c r="D935" s="6" t="s">
        <v>8</v>
      </c>
      <c r="F935" s="6" t="s">
        <v>8</v>
      </c>
      <c r="H935" s="6" t="s">
        <v>8</v>
      </c>
      <c r="I935" s="6" t="s">
        <v>8</v>
      </c>
      <c r="M935" s="16"/>
    </row>
    <row r="936" spans="1:14" x14ac:dyDescent="0.35">
      <c r="A936" t="s">
        <v>8</v>
      </c>
      <c r="M936" s="16"/>
    </row>
    <row r="937" spans="1:14" x14ac:dyDescent="0.35">
      <c r="A937" s="1" t="s">
        <v>491</v>
      </c>
      <c r="B937" s="6">
        <v>0</v>
      </c>
      <c r="C937" s="6">
        <v>0</v>
      </c>
      <c r="D937" s="6">
        <v>0</v>
      </c>
      <c r="F937" s="6">
        <v>0</v>
      </c>
      <c r="G937" s="6">
        <f>B937+E937</f>
        <v>0</v>
      </c>
      <c r="H937" s="6">
        <v>0</v>
      </c>
      <c r="I937" s="6">
        <v>0</v>
      </c>
      <c r="K937" s="15">
        <v>0</v>
      </c>
      <c r="M937" s="16"/>
      <c r="N937" s="43" t="s">
        <v>615</v>
      </c>
    </row>
    <row r="938" spans="1:14" x14ac:dyDescent="0.35">
      <c r="A938" s="1" t="s">
        <v>492</v>
      </c>
      <c r="B938" s="6" t="s">
        <v>8</v>
      </c>
      <c r="C938" s="6" t="s">
        <v>8</v>
      </c>
      <c r="D938" s="6" t="s">
        <v>8</v>
      </c>
      <c r="F938" s="6" t="s">
        <v>8</v>
      </c>
      <c r="H938" s="6" t="s">
        <v>8</v>
      </c>
      <c r="I938" s="6" t="s">
        <v>8</v>
      </c>
      <c r="M938" s="16"/>
    </row>
    <row r="939" spans="1:14" x14ac:dyDescent="0.35">
      <c r="A939" t="s">
        <v>8</v>
      </c>
      <c r="M939" s="16"/>
    </row>
    <row r="940" spans="1:14" x14ac:dyDescent="0.35">
      <c r="A940" s="1" t="s">
        <v>54</v>
      </c>
      <c r="B940" s="6">
        <v>500</v>
      </c>
      <c r="C940" s="6">
        <v>0</v>
      </c>
      <c r="D940" s="6">
        <v>0</v>
      </c>
      <c r="E940" s="6">
        <v>-500</v>
      </c>
      <c r="F940" s="6">
        <v>500</v>
      </c>
      <c r="G940" s="6">
        <f>B940+E940</f>
        <v>0</v>
      </c>
      <c r="H940" s="6">
        <v>0</v>
      </c>
      <c r="I940" s="6">
        <v>500</v>
      </c>
      <c r="K940" s="15">
        <v>500</v>
      </c>
      <c r="M940" s="16">
        <f>500+20000</f>
        <v>20500</v>
      </c>
    </row>
    <row r="941" spans="1:14" x14ac:dyDescent="0.35">
      <c r="A941" s="1" t="s">
        <v>493</v>
      </c>
      <c r="B941" s="6" t="s">
        <v>8</v>
      </c>
      <c r="C941" s="6" t="s">
        <v>8</v>
      </c>
      <c r="D941" s="6" t="s">
        <v>8</v>
      </c>
      <c r="F941" s="6" t="s">
        <v>8</v>
      </c>
      <c r="H941" s="6" t="s">
        <v>8</v>
      </c>
      <c r="I941" s="6" t="s">
        <v>8</v>
      </c>
      <c r="M941" s="16"/>
    </row>
    <row r="942" spans="1:14" x14ac:dyDescent="0.35">
      <c r="A942" t="s">
        <v>8</v>
      </c>
      <c r="M942" s="16"/>
    </row>
    <row r="943" spans="1:14" x14ac:dyDescent="0.35">
      <c r="A943" s="1" t="s">
        <v>56</v>
      </c>
      <c r="B943" s="6">
        <v>10000</v>
      </c>
      <c r="C943" s="6">
        <v>13000</v>
      </c>
      <c r="D943" s="6">
        <v>0</v>
      </c>
      <c r="E943" s="6">
        <v>3000</v>
      </c>
      <c r="F943" s="6">
        <v>23000</v>
      </c>
      <c r="G943" s="6">
        <f>B943+E943</f>
        <v>13000</v>
      </c>
      <c r="H943" s="6">
        <v>12169.34</v>
      </c>
      <c r="I943" s="6">
        <v>10830.66</v>
      </c>
      <c r="K943" s="15">
        <v>13000</v>
      </c>
      <c r="M943" s="16">
        <v>16000</v>
      </c>
    </row>
    <row r="944" spans="1:14" x14ac:dyDescent="0.35">
      <c r="A944" s="1" t="s">
        <v>494</v>
      </c>
      <c r="B944" s="6" t="s">
        <v>8</v>
      </c>
      <c r="C944" s="6" t="s">
        <v>8</v>
      </c>
      <c r="D944" s="6" t="s">
        <v>8</v>
      </c>
      <c r="F944" s="6" t="s">
        <v>8</v>
      </c>
      <c r="H944" s="6" t="s">
        <v>8</v>
      </c>
      <c r="I944" s="6" t="s">
        <v>8</v>
      </c>
      <c r="M944" s="16"/>
    </row>
    <row r="945" spans="1:13" x14ac:dyDescent="0.35">
      <c r="A945" t="s">
        <v>8</v>
      </c>
      <c r="M945" s="16"/>
    </row>
    <row r="946" spans="1:13" x14ac:dyDescent="0.35">
      <c r="A946" s="61" t="s">
        <v>254</v>
      </c>
      <c r="M946" s="16">
        <v>3100</v>
      </c>
    </row>
    <row r="947" spans="1:13" x14ac:dyDescent="0.35">
      <c r="A947" s="61" t="s">
        <v>612</v>
      </c>
      <c r="M947" s="16"/>
    </row>
    <row r="948" spans="1:13" x14ac:dyDescent="0.35">
      <c r="M948" s="16"/>
    </row>
    <row r="949" spans="1:13" x14ac:dyDescent="0.35">
      <c r="A949" s="61" t="s">
        <v>261</v>
      </c>
      <c r="M949" s="16">
        <v>15000</v>
      </c>
    </row>
    <row r="950" spans="1:13" x14ac:dyDescent="0.35">
      <c r="A950" s="61" t="s">
        <v>614</v>
      </c>
      <c r="M950" s="16"/>
    </row>
    <row r="951" spans="1:13" x14ac:dyDescent="0.35">
      <c r="M951" s="16"/>
    </row>
    <row r="952" spans="1:13" x14ac:dyDescent="0.35">
      <c r="A952" s="1" t="s">
        <v>495</v>
      </c>
      <c r="B952" s="6">
        <v>350000</v>
      </c>
      <c r="C952" s="6">
        <v>0</v>
      </c>
      <c r="D952" s="6">
        <v>0</v>
      </c>
      <c r="F952" s="6">
        <v>350000</v>
      </c>
      <c r="G952" s="6">
        <f>B952+E952</f>
        <v>350000</v>
      </c>
      <c r="H952" s="6">
        <v>309710.94</v>
      </c>
      <c r="I952" s="6">
        <v>40289.06</v>
      </c>
      <c r="K952" s="15">
        <v>350000</v>
      </c>
      <c r="M952" s="16">
        <v>350000</v>
      </c>
    </row>
    <row r="953" spans="1:13" x14ac:dyDescent="0.35">
      <c r="A953" s="1" t="s">
        <v>496</v>
      </c>
      <c r="B953" s="6" t="s">
        <v>8</v>
      </c>
      <c r="C953" s="6" t="s">
        <v>8</v>
      </c>
      <c r="D953" s="6" t="s">
        <v>8</v>
      </c>
      <c r="F953" s="6" t="s">
        <v>8</v>
      </c>
      <c r="H953" s="6" t="s">
        <v>8</v>
      </c>
      <c r="I953" s="6" t="s">
        <v>8</v>
      </c>
      <c r="M953" s="16"/>
    </row>
    <row r="954" spans="1:13" x14ac:dyDescent="0.35">
      <c r="A954" t="s">
        <v>8</v>
      </c>
      <c r="M954" s="16"/>
    </row>
    <row r="955" spans="1:13" x14ac:dyDescent="0.35">
      <c r="A955" s="1" t="s">
        <v>497</v>
      </c>
      <c r="B955" s="6">
        <v>0</v>
      </c>
      <c r="C955" s="6">
        <v>0</v>
      </c>
      <c r="D955" s="6">
        <v>0</v>
      </c>
      <c r="F955" s="6">
        <v>0</v>
      </c>
      <c r="G955" s="6">
        <f>B955+E955</f>
        <v>0</v>
      </c>
      <c r="H955" s="6">
        <v>24887.14</v>
      </c>
      <c r="I955" s="6">
        <v>-24887.14</v>
      </c>
      <c r="M955" s="16"/>
    </row>
    <row r="956" spans="1:13" x14ac:dyDescent="0.35">
      <c r="A956" s="1" t="s">
        <v>498</v>
      </c>
      <c r="B956" s="6" t="s">
        <v>8</v>
      </c>
      <c r="C956" s="6" t="s">
        <v>8</v>
      </c>
      <c r="D956" s="6" t="s">
        <v>8</v>
      </c>
      <c r="F956" s="6" t="s">
        <v>8</v>
      </c>
      <c r="H956" s="6" t="s">
        <v>8</v>
      </c>
      <c r="I956" s="6" t="s">
        <v>8</v>
      </c>
      <c r="M956" s="16"/>
    </row>
    <row r="957" spans="1:13" x14ac:dyDescent="0.35">
      <c r="A957" t="s">
        <v>8</v>
      </c>
      <c r="M957" s="16"/>
    </row>
    <row r="958" spans="1:13" x14ac:dyDescent="0.35">
      <c r="A958" s="1" t="s">
        <v>499</v>
      </c>
      <c r="B958" s="6">
        <v>10000</v>
      </c>
      <c r="C958" s="6">
        <v>5000</v>
      </c>
      <c r="D958" s="6">
        <v>0</v>
      </c>
      <c r="E958" s="6">
        <v>-5000</v>
      </c>
      <c r="F958" s="6">
        <v>15000</v>
      </c>
      <c r="G958" s="6">
        <f>B958+E958</f>
        <v>5000</v>
      </c>
      <c r="H958" s="6">
        <v>0</v>
      </c>
      <c r="I958" s="6">
        <v>15000</v>
      </c>
      <c r="K958" s="15">
        <v>5000</v>
      </c>
      <c r="M958" s="16">
        <v>5000</v>
      </c>
    </row>
    <row r="959" spans="1:13" x14ac:dyDescent="0.35">
      <c r="A959" s="1" t="s">
        <v>500</v>
      </c>
      <c r="B959" s="6" t="s">
        <v>8</v>
      </c>
      <c r="C959" s="6" t="s">
        <v>8</v>
      </c>
      <c r="D959" s="6" t="s">
        <v>8</v>
      </c>
      <c r="F959" s="6" t="s">
        <v>8</v>
      </c>
      <c r="H959" s="6" t="s">
        <v>8</v>
      </c>
      <c r="I959" s="6" t="s">
        <v>8</v>
      </c>
      <c r="M959" s="16"/>
    </row>
    <row r="960" spans="1:13" x14ac:dyDescent="0.35">
      <c r="A960" t="s">
        <v>8</v>
      </c>
      <c r="M960" s="16"/>
    </row>
    <row r="961" spans="1:14" x14ac:dyDescent="0.35">
      <c r="A961" s="1" t="s">
        <v>501</v>
      </c>
      <c r="B961" s="6">
        <v>290000</v>
      </c>
      <c r="C961" s="6">
        <v>0</v>
      </c>
      <c r="D961" s="6">
        <v>0</v>
      </c>
      <c r="F961" s="6">
        <v>290000</v>
      </c>
      <c r="G961" s="6">
        <f>B961+E961</f>
        <v>290000</v>
      </c>
      <c r="H961" s="6">
        <v>259294.86</v>
      </c>
      <c r="I961" s="6">
        <v>30705.14</v>
      </c>
      <c r="K961" s="15">
        <v>290000</v>
      </c>
      <c r="M961" s="16">
        <f>290000+2500+15000+16000</f>
        <v>323500</v>
      </c>
      <c r="N961" s="34" t="s">
        <v>607</v>
      </c>
    </row>
    <row r="962" spans="1:14" x14ac:dyDescent="0.35">
      <c r="A962" s="1" t="s">
        <v>502</v>
      </c>
      <c r="B962" s="6" t="s">
        <v>8</v>
      </c>
      <c r="C962" s="6" t="s">
        <v>8</v>
      </c>
      <c r="D962" s="6" t="s">
        <v>8</v>
      </c>
      <c r="F962" s="6" t="s">
        <v>8</v>
      </c>
      <c r="H962" s="6" t="s">
        <v>8</v>
      </c>
      <c r="I962" s="6" t="s">
        <v>8</v>
      </c>
      <c r="M962" s="16"/>
      <c r="N962" s="34" t="s">
        <v>613</v>
      </c>
    </row>
    <row r="963" spans="1:14" x14ac:dyDescent="0.35">
      <c r="A963" t="s">
        <v>8</v>
      </c>
      <c r="M963" s="16"/>
    </row>
    <row r="964" spans="1:14" x14ac:dyDescent="0.35">
      <c r="A964" s="1" t="s">
        <v>503</v>
      </c>
      <c r="B964" s="6">
        <v>165000</v>
      </c>
      <c r="C964" s="6">
        <v>150000</v>
      </c>
      <c r="D964" s="6">
        <v>0</v>
      </c>
      <c r="E964" s="6">
        <v>-15000</v>
      </c>
      <c r="F964" s="6">
        <v>315000</v>
      </c>
      <c r="G964" s="6">
        <f>B964+E964</f>
        <v>150000</v>
      </c>
      <c r="H964" s="6">
        <v>124057.42</v>
      </c>
      <c r="I964" s="6">
        <v>190942.58</v>
      </c>
      <c r="K964" s="15">
        <v>150000</v>
      </c>
      <c r="M964" s="16">
        <v>150000</v>
      </c>
    </row>
    <row r="965" spans="1:14" x14ac:dyDescent="0.35">
      <c r="A965" s="1" t="s">
        <v>504</v>
      </c>
      <c r="B965" s="6" t="s">
        <v>8</v>
      </c>
      <c r="C965" s="6" t="s">
        <v>8</v>
      </c>
      <c r="D965" s="6" t="s">
        <v>8</v>
      </c>
      <c r="F965" s="6" t="s">
        <v>8</v>
      </c>
      <c r="H965" s="6" t="s">
        <v>8</v>
      </c>
      <c r="I965" s="6" t="s">
        <v>8</v>
      </c>
      <c r="M965" s="16"/>
    </row>
    <row r="966" spans="1:14" x14ac:dyDescent="0.35">
      <c r="A966" t="s">
        <v>8</v>
      </c>
      <c r="M966" s="16"/>
    </row>
    <row r="967" spans="1:14" x14ac:dyDescent="0.35">
      <c r="A967" s="1" t="s">
        <v>505</v>
      </c>
      <c r="B967" s="6">
        <v>100000</v>
      </c>
      <c r="C967" s="6">
        <v>0</v>
      </c>
      <c r="D967" s="6">
        <v>0</v>
      </c>
      <c r="F967" s="6">
        <v>100000</v>
      </c>
      <c r="G967" s="6">
        <f>B967+E967</f>
        <v>100000</v>
      </c>
      <c r="H967" s="6">
        <v>78313.87</v>
      </c>
      <c r="I967" s="6">
        <v>21686.13</v>
      </c>
      <c r="K967" s="15">
        <v>100000</v>
      </c>
      <c r="M967" s="16">
        <v>100000</v>
      </c>
    </row>
    <row r="968" spans="1:14" x14ac:dyDescent="0.35">
      <c r="A968" s="1" t="s">
        <v>506</v>
      </c>
      <c r="B968" s="6" t="s">
        <v>8</v>
      </c>
      <c r="C968" s="6" t="s">
        <v>8</v>
      </c>
      <c r="D968" s="6" t="s">
        <v>8</v>
      </c>
      <c r="F968" s="6" t="s">
        <v>8</v>
      </c>
      <c r="H968" s="6" t="s">
        <v>8</v>
      </c>
      <c r="I968" s="6" t="s">
        <v>8</v>
      </c>
      <c r="M968" s="16"/>
    </row>
    <row r="969" spans="1:14" x14ac:dyDescent="0.35">
      <c r="A969" t="s">
        <v>8</v>
      </c>
      <c r="M969" s="16"/>
    </row>
    <row r="970" spans="1:14" x14ac:dyDescent="0.35">
      <c r="A970" s="1" t="s">
        <v>507</v>
      </c>
      <c r="B970" s="6">
        <v>10000</v>
      </c>
      <c r="C970" s="6">
        <v>12000</v>
      </c>
      <c r="D970" s="6">
        <v>0</v>
      </c>
      <c r="E970" s="6">
        <v>2000</v>
      </c>
      <c r="F970" s="6">
        <v>22000</v>
      </c>
      <c r="G970" s="6">
        <f>B970+E970</f>
        <v>12000</v>
      </c>
      <c r="H970" s="6">
        <v>10921</v>
      </c>
      <c r="I970" s="6">
        <v>11079</v>
      </c>
      <c r="K970" s="15">
        <v>12000</v>
      </c>
      <c r="M970" s="16">
        <v>15000</v>
      </c>
    </row>
    <row r="971" spans="1:14" x14ac:dyDescent="0.35">
      <c r="A971" s="1" t="s">
        <v>508</v>
      </c>
      <c r="B971" s="6" t="s">
        <v>8</v>
      </c>
      <c r="C971" s="6" t="s">
        <v>8</v>
      </c>
      <c r="D971" s="6" t="s">
        <v>8</v>
      </c>
      <c r="F971" s="6" t="s">
        <v>8</v>
      </c>
      <c r="H971" s="6" t="s">
        <v>8</v>
      </c>
      <c r="I971" s="6" t="s">
        <v>8</v>
      </c>
      <c r="M971" s="16"/>
    </row>
    <row r="972" spans="1:14" x14ac:dyDescent="0.35">
      <c r="A972" t="s">
        <v>8</v>
      </c>
      <c r="M972" s="16"/>
    </row>
    <row r="973" spans="1:14" x14ac:dyDescent="0.35">
      <c r="A973" s="1" t="s">
        <v>509</v>
      </c>
      <c r="B973" s="6">
        <v>25000</v>
      </c>
      <c r="C973" s="6">
        <v>28000</v>
      </c>
      <c r="D973" s="6">
        <v>0</v>
      </c>
      <c r="E973" s="6">
        <v>3000</v>
      </c>
      <c r="F973" s="6">
        <v>53000</v>
      </c>
      <c r="G973" s="6">
        <f>B973+E973</f>
        <v>28000</v>
      </c>
      <c r="H973" s="6">
        <v>26298.2</v>
      </c>
      <c r="I973" s="6">
        <v>26701.8</v>
      </c>
      <c r="K973" s="15">
        <v>28000</v>
      </c>
      <c r="M973" s="16">
        <v>30000</v>
      </c>
    </row>
    <row r="974" spans="1:14" x14ac:dyDescent="0.35">
      <c r="A974" s="1" t="s">
        <v>510</v>
      </c>
      <c r="B974" s="6" t="s">
        <v>8</v>
      </c>
      <c r="C974" s="6" t="s">
        <v>8</v>
      </c>
      <c r="D974" s="6" t="s">
        <v>8</v>
      </c>
      <c r="F974" s="6" t="s">
        <v>8</v>
      </c>
      <c r="H974" s="6" t="s">
        <v>8</v>
      </c>
      <c r="I974" s="6" t="s">
        <v>8</v>
      </c>
      <c r="M974" s="16"/>
    </row>
    <row r="975" spans="1:14" x14ac:dyDescent="0.35">
      <c r="A975" t="s">
        <v>8</v>
      </c>
      <c r="M975" s="16"/>
    </row>
    <row r="976" spans="1:14" x14ac:dyDescent="0.35">
      <c r="A976" s="1" t="s">
        <v>511</v>
      </c>
      <c r="B976" s="6">
        <v>75000</v>
      </c>
      <c r="C976" s="6">
        <v>50000</v>
      </c>
      <c r="D976" s="6">
        <v>0</v>
      </c>
      <c r="E976" s="6">
        <v>-25000</v>
      </c>
      <c r="F976" s="6">
        <v>125000</v>
      </c>
      <c r="G976" s="6">
        <f>B976+E976</f>
        <v>50000</v>
      </c>
      <c r="H976" s="6">
        <v>40026.160000000003</v>
      </c>
      <c r="I976" s="6">
        <v>84973.84</v>
      </c>
      <c r="K976" s="15">
        <v>50000</v>
      </c>
      <c r="M976" s="16">
        <v>50000</v>
      </c>
    </row>
    <row r="977" spans="1:14" x14ac:dyDescent="0.35">
      <c r="A977" s="1" t="s">
        <v>512</v>
      </c>
      <c r="B977" s="6" t="s">
        <v>8</v>
      </c>
      <c r="C977" s="6" t="s">
        <v>8</v>
      </c>
      <c r="D977" s="6" t="s">
        <v>8</v>
      </c>
      <c r="F977" s="6" t="s">
        <v>8</v>
      </c>
      <c r="H977" s="6" t="s">
        <v>8</v>
      </c>
      <c r="I977" s="6" t="s">
        <v>8</v>
      </c>
      <c r="M977" s="16"/>
    </row>
    <row r="978" spans="1:14" x14ac:dyDescent="0.35">
      <c r="A978" t="s">
        <v>8</v>
      </c>
      <c r="M978" s="16"/>
    </row>
    <row r="979" spans="1:14" x14ac:dyDescent="0.35">
      <c r="A979" s="1" t="s">
        <v>513</v>
      </c>
      <c r="B979" s="6">
        <v>0</v>
      </c>
      <c r="C979" s="6">
        <v>0</v>
      </c>
      <c r="D979" s="6">
        <v>0</v>
      </c>
      <c r="F979" s="6">
        <v>0</v>
      </c>
      <c r="G979" s="6">
        <f>B979+E979</f>
        <v>0</v>
      </c>
      <c r="H979" s="6">
        <v>0</v>
      </c>
      <c r="I979" s="6">
        <v>0</v>
      </c>
      <c r="K979" s="15">
        <v>0</v>
      </c>
      <c r="M979" s="16"/>
      <c r="N979" s="43" t="s">
        <v>615</v>
      </c>
    </row>
    <row r="980" spans="1:14" x14ac:dyDescent="0.35">
      <c r="A980" s="1" t="s">
        <v>514</v>
      </c>
      <c r="B980" s="6" t="s">
        <v>8</v>
      </c>
      <c r="C980" s="6" t="s">
        <v>8</v>
      </c>
      <c r="D980" s="6" t="s">
        <v>8</v>
      </c>
      <c r="F980" s="6" t="s">
        <v>8</v>
      </c>
      <c r="H980" s="6" t="s">
        <v>8</v>
      </c>
      <c r="I980" s="6" t="s">
        <v>8</v>
      </c>
      <c r="M980" s="16"/>
    </row>
    <row r="981" spans="1:14" x14ac:dyDescent="0.35">
      <c r="A981" t="s">
        <v>8</v>
      </c>
      <c r="M981" s="16"/>
    </row>
    <row r="982" spans="1:14" x14ac:dyDescent="0.35">
      <c r="A982" s="38" t="s">
        <v>515</v>
      </c>
      <c r="B982" s="39">
        <v>0</v>
      </c>
      <c r="C982" s="39">
        <v>0</v>
      </c>
      <c r="D982" s="39">
        <v>0</v>
      </c>
      <c r="E982" s="39"/>
      <c r="F982" s="39">
        <v>0</v>
      </c>
      <c r="G982" s="39">
        <f>B982+E982</f>
        <v>0</v>
      </c>
      <c r="H982" s="39">
        <v>0</v>
      </c>
      <c r="I982" s="39">
        <v>0</v>
      </c>
      <c r="J982" s="39"/>
      <c r="K982" s="40">
        <v>0</v>
      </c>
      <c r="L982" s="41"/>
      <c r="M982" s="42">
        <v>15392</v>
      </c>
      <c r="N982" s="41"/>
    </row>
    <row r="983" spans="1:14" x14ac:dyDescent="0.35">
      <c r="A983" s="1" t="s">
        <v>516</v>
      </c>
      <c r="B983" s="6" t="s">
        <v>8</v>
      </c>
      <c r="C983" s="6" t="s">
        <v>8</v>
      </c>
      <c r="D983" s="6" t="s">
        <v>8</v>
      </c>
      <c r="F983" s="6" t="s">
        <v>8</v>
      </c>
      <c r="H983" s="6" t="s">
        <v>8</v>
      </c>
      <c r="I983" s="6" t="s">
        <v>8</v>
      </c>
      <c r="M983" s="16"/>
    </row>
    <row r="984" spans="1:14" x14ac:dyDescent="0.35">
      <c r="A984" t="s">
        <v>8</v>
      </c>
      <c r="M984" s="16"/>
    </row>
    <row r="985" spans="1:14" x14ac:dyDescent="0.35">
      <c r="A985" s="1" t="s">
        <v>517</v>
      </c>
      <c r="B985" s="6">
        <v>0</v>
      </c>
      <c r="C985" s="6">
        <v>155283.79999999999</v>
      </c>
      <c r="D985" s="6">
        <v>0</v>
      </c>
      <c r="E985" s="6">
        <v>155283.79999999999</v>
      </c>
      <c r="F985" s="6">
        <v>155283.79999999999</v>
      </c>
      <c r="G985" s="6">
        <f>B985+E985</f>
        <v>155283.79999999999</v>
      </c>
      <c r="H985" s="6">
        <v>76940.800000000003</v>
      </c>
      <c r="I985" s="6">
        <v>78343</v>
      </c>
      <c r="K985" s="15">
        <v>155283.79999999999</v>
      </c>
      <c r="M985" s="16">
        <v>175000</v>
      </c>
    </row>
    <row r="986" spans="1:14" x14ac:dyDescent="0.35">
      <c r="A986" s="1" t="s">
        <v>518</v>
      </c>
      <c r="B986" s="6" t="s">
        <v>8</v>
      </c>
      <c r="C986" s="6" t="s">
        <v>8</v>
      </c>
      <c r="D986" s="6" t="s">
        <v>8</v>
      </c>
      <c r="F986" s="6" t="s">
        <v>8</v>
      </c>
      <c r="H986" s="6" t="s">
        <v>8</v>
      </c>
      <c r="I986" s="6" t="s">
        <v>8</v>
      </c>
      <c r="M986" s="16"/>
    </row>
    <row r="987" spans="1:14" x14ac:dyDescent="0.35">
      <c r="A987" t="s">
        <v>8</v>
      </c>
      <c r="M987" s="16"/>
    </row>
    <row r="988" spans="1:14" x14ac:dyDescent="0.35">
      <c r="A988" s="1" t="s">
        <v>519</v>
      </c>
      <c r="B988" s="6">
        <v>45000</v>
      </c>
      <c r="C988" s="6">
        <v>0</v>
      </c>
      <c r="D988" s="6">
        <v>0</v>
      </c>
      <c r="F988" s="6">
        <v>45000</v>
      </c>
      <c r="G988" s="6">
        <f>B988+E988</f>
        <v>45000</v>
      </c>
      <c r="H988" s="6">
        <v>19250.88</v>
      </c>
      <c r="I988" s="6">
        <v>25749.119999999999</v>
      </c>
      <c r="K988" s="15">
        <v>45000</v>
      </c>
      <c r="M988" s="16">
        <v>45000</v>
      </c>
    </row>
    <row r="989" spans="1:14" x14ac:dyDescent="0.35">
      <c r="A989" s="1" t="s">
        <v>520</v>
      </c>
      <c r="B989" s="6" t="s">
        <v>8</v>
      </c>
      <c r="C989" s="6" t="s">
        <v>8</v>
      </c>
      <c r="D989" s="6" t="s">
        <v>8</v>
      </c>
      <c r="F989" s="6" t="s">
        <v>8</v>
      </c>
      <c r="H989" s="6" t="s">
        <v>8</v>
      </c>
      <c r="I989" s="6" t="s">
        <v>8</v>
      </c>
      <c r="M989" s="16"/>
    </row>
    <row r="990" spans="1:14" x14ac:dyDescent="0.35">
      <c r="A990" t="s">
        <v>8</v>
      </c>
      <c r="M990" s="16"/>
    </row>
    <row r="991" spans="1:14" x14ac:dyDescent="0.35">
      <c r="A991" s="1" t="s">
        <v>128</v>
      </c>
      <c r="B991" s="6">
        <v>1500</v>
      </c>
      <c r="C991" s="6">
        <v>0</v>
      </c>
      <c r="D991" s="6">
        <v>0</v>
      </c>
      <c r="F991" s="6">
        <v>1500</v>
      </c>
      <c r="G991" s="6">
        <f>B991+E991</f>
        <v>1500</v>
      </c>
      <c r="H991" s="6">
        <v>1197.99</v>
      </c>
      <c r="I991" s="6">
        <v>302.01</v>
      </c>
      <c r="K991" s="15">
        <v>1500</v>
      </c>
      <c r="M991" s="16">
        <f>1500+8000+50000</f>
        <v>59500</v>
      </c>
      <c r="N991" s="34" t="s">
        <v>609</v>
      </c>
    </row>
    <row r="992" spans="1:14" x14ac:dyDescent="0.35">
      <c r="A992" s="1" t="s">
        <v>521</v>
      </c>
      <c r="B992" s="6" t="s">
        <v>8</v>
      </c>
      <c r="C992" s="6" t="s">
        <v>8</v>
      </c>
      <c r="D992" s="6" t="s">
        <v>8</v>
      </c>
      <c r="F992" s="6" t="s">
        <v>8</v>
      </c>
      <c r="H992" s="6" t="s">
        <v>8</v>
      </c>
      <c r="I992" s="6" t="s">
        <v>8</v>
      </c>
      <c r="M992" s="16"/>
    </row>
    <row r="993" spans="1:14" x14ac:dyDescent="0.35">
      <c r="A993" t="s">
        <v>8</v>
      </c>
      <c r="M993" s="16"/>
    </row>
    <row r="994" spans="1:14" x14ac:dyDescent="0.35">
      <c r="A994" s="1" t="s">
        <v>522</v>
      </c>
      <c r="B994" s="6">
        <v>0</v>
      </c>
      <c r="C994" s="6">
        <v>0</v>
      </c>
      <c r="D994" s="6">
        <v>0</v>
      </c>
      <c r="F994" s="6">
        <v>0</v>
      </c>
      <c r="G994" s="6">
        <f>B994+E994</f>
        <v>0</v>
      </c>
      <c r="H994" s="6">
        <v>0</v>
      </c>
      <c r="I994" s="6">
        <v>0</v>
      </c>
      <c r="K994" s="15">
        <v>0</v>
      </c>
      <c r="M994" s="16"/>
    </row>
    <row r="995" spans="1:14" x14ac:dyDescent="0.35">
      <c r="A995" s="1" t="s">
        <v>523</v>
      </c>
      <c r="B995" s="6" t="s">
        <v>8</v>
      </c>
      <c r="C995" s="6" t="s">
        <v>8</v>
      </c>
      <c r="D995" s="6" t="s">
        <v>8</v>
      </c>
      <c r="F995" s="6" t="s">
        <v>8</v>
      </c>
      <c r="H995" s="6" t="s">
        <v>8</v>
      </c>
      <c r="I995" s="6" t="s">
        <v>8</v>
      </c>
      <c r="M995" s="16"/>
    </row>
    <row r="996" spans="1:14" x14ac:dyDescent="0.35">
      <c r="A996" t="s">
        <v>8</v>
      </c>
      <c r="M996" s="16"/>
    </row>
    <row r="997" spans="1:14" x14ac:dyDescent="0.35">
      <c r="A997" s="1" t="s">
        <v>524</v>
      </c>
      <c r="B997" s="6">
        <v>0</v>
      </c>
      <c r="C997" s="8">
        <v>313000</v>
      </c>
      <c r="D997" s="6">
        <v>0</v>
      </c>
      <c r="F997" s="8">
        <v>313000</v>
      </c>
      <c r="G997" s="6">
        <f>B997+E997</f>
        <v>0</v>
      </c>
      <c r="H997" s="8">
        <v>313000</v>
      </c>
      <c r="I997" s="6">
        <v>0</v>
      </c>
      <c r="K997" s="15" t="s">
        <v>615</v>
      </c>
      <c r="N997" s="43" t="s">
        <v>615</v>
      </c>
    </row>
    <row r="998" spans="1:14" x14ac:dyDescent="0.35">
      <c r="A998" s="1" t="s">
        <v>525</v>
      </c>
      <c r="B998" s="6" t="s">
        <v>8</v>
      </c>
      <c r="C998" s="6" t="s">
        <v>8</v>
      </c>
      <c r="D998" s="6" t="s">
        <v>8</v>
      </c>
      <c r="F998" s="6" t="s">
        <v>8</v>
      </c>
      <c r="H998" s="6" t="s">
        <v>8</v>
      </c>
      <c r="I998" s="6" t="s">
        <v>8</v>
      </c>
      <c r="M998" s="16"/>
      <c r="N998" s="43"/>
    </row>
    <row r="999" spans="1:14" x14ac:dyDescent="0.35">
      <c r="A999" t="s">
        <v>8</v>
      </c>
      <c r="M999" s="16"/>
      <c r="N999" s="43"/>
    </row>
    <row r="1000" spans="1:14" x14ac:dyDescent="0.35">
      <c r="A1000" s="1" t="s">
        <v>410</v>
      </c>
      <c r="B1000" s="6">
        <v>0</v>
      </c>
      <c r="C1000" s="6">
        <v>0</v>
      </c>
      <c r="D1000" s="6">
        <v>0</v>
      </c>
      <c r="F1000" s="6">
        <v>0</v>
      </c>
      <c r="G1000" s="6">
        <f>B1000+E1000</f>
        <v>0</v>
      </c>
      <c r="H1000" s="6">
        <v>0</v>
      </c>
      <c r="I1000" s="6">
        <v>0</v>
      </c>
      <c r="K1000" s="15" t="s">
        <v>615</v>
      </c>
      <c r="N1000" s="43" t="s">
        <v>615</v>
      </c>
    </row>
    <row r="1001" spans="1:14" x14ac:dyDescent="0.35">
      <c r="A1001" s="1" t="s">
        <v>526</v>
      </c>
      <c r="B1001" s="6" t="s">
        <v>8</v>
      </c>
      <c r="C1001" s="6" t="s">
        <v>8</v>
      </c>
      <c r="D1001" s="6" t="s">
        <v>8</v>
      </c>
      <c r="F1001" s="6" t="s">
        <v>8</v>
      </c>
      <c r="H1001" s="6" t="s">
        <v>8</v>
      </c>
      <c r="I1001" s="6" t="s">
        <v>8</v>
      </c>
      <c r="M1001" s="16"/>
      <c r="N1001" s="43"/>
    </row>
    <row r="1002" spans="1:14" x14ac:dyDescent="0.35">
      <c r="A1002" t="s">
        <v>8</v>
      </c>
      <c r="M1002" s="16"/>
      <c r="N1002" s="43"/>
    </row>
    <row r="1003" spans="1:14" x14ac:dyDescent="0.35">
      <c r="A1003" s="1" t="s">
        <v>527</v>
      </c>
      <c r="B1003" s="6">
        <v>0</v>
      </c>
      <c r="C1003" s="6">
        <v>0</v>
      </c>
      <c r="D1003" s="6">
        <v>0</v>
      </c>
      <c r="F1003" s="6">
        <v>0</v>
      </c>
      <c r="G1003" s="6">
        <f>B1003+E1003</f>
        <v>0</v>
      </c>
      <c r="H1003" s="6">
        <v>0</v>
      </c>
      <c r="I1003" s="6">
        <v>0</v>
      </c>
      <c r="K1003" s="15" t="s">
        <v>615</v>
      </c>
      <c r="N1003" s="43" t="s">
        <v>615</v>
      </c>
    </row>
    <row r="1004" spans="1:14" x14ac:dyDescent="0.35">
      <c r="A1004" s="1" t="s">
        <v>528</v>
      </c>
      <c r="B1004" s="6" t="s">
        <v>8</v>
      </c>
      <c r="C1004" s="6" t="s">
        <v>8</v>
      </c>
      <c r="D1004" s="6" t="s">
        <v>8</v>
      </c>
      <c r="F1004" s="6" t="s">
        <v>8</v>
      </c>
      <c r="H1004" s="6" t="s">
        <v>8</v>
      </c>
      <c r="I1004" s="6" t="s">
        <v>8</v>
      </c>
      <c r="M1004" s="16"/>
      <c r="N1004" s="43"/>
    </row>
    <row r="1005" spans="1:14" x14ac:dyDescent="0.35">
      <c r="A1005" t="s">
        <v>8</v>
      </c>
      <c r="M1005" s="16"/>
      <c r="N1005" s="43"/>
    </row>
    <row r="1006" spans="1:14" x14ac:dyDescent="0.35">
      <c r="A1006" s="1" t="s">
        <v>529</v>
      </c>
      <c r="B1006" s="6">
        <v>0</v>
      </c>
      <c r="C1006" s="6">
        <v>0</v>
      </c>
      <c r="D1006" s="6">
        <v>0</v>
      </c>
      <c r="F1006" s="6">
        <v>0</v>
      </c>
      <c r="G1006" s="6">
        <f>B1006+E1006</f>
        <v>0</v>
      </c>
      <c r="H1006" s="8">
        <v>1024.72</v>
      </c>
      <c r="I1006" s="6">
        <v>-1024.72</v>
      </c>
      <c r="K1006" s="15" t="s">
        <v>615</v>
      </c>
      <c r="N1006" s="43" t="s">
        <v>615</v>
      </c>
    </row>
    <row r="1007" spans="1:14" x14ac:dyDescent="0.35">
      <c r="A1007" s="1" t="s">
        <v>530</v>
      </c>
      <c r="B1007" s="6" t="s">
        <v>8</v>
      </c>
      <c r="C1007" s="6" t="s">
        <v>8</v>
      </c>
      <c r="D1007" s="6" t="s">
        <v>8</v>
      </c>
      <c r="F1007" s="6" t="s">
        <v>8</v>
      </c>
      <c r="H1007" s="6" t="s">
        <v>8</v>
      </c>
      <c r="I1007" s="6" t="s">
        <v>8</v>
      </c>
      <c r="M1007" s="16"/>
      <c r="N1007" s="43"/>
    </row>
    <row r="1008" spans="1:14" x14ac:dyDescent="0.35">
      <c r="A1008" t="s">
        <v>8</v>
      </c>
      <c r="M1008" s="16"/>
      <c r="N1008" s="43"/>
    </row>
    <row r="1009" spans="1:14" x14ac:dyDescent="0.35">
      <c r="A1009" s="1" t="s">
        <v>412</v>
      </c>
      <c r="B1009" s="6">
        <v>0</v>
      </c>
      <c r="C1009" s="6">
        <v>0</v>
      </c>
      <c r="D1009" s="6">
        <v>0</v>
      </c>
      <c r="F1009" s="6">
        <v>0</v>
      </c>
      <c r="G1009" s="6">
        <f>B1009+E1009</f>
        <v>0</v>
      </c>
      <c r="H1009" s="6">
        <v>0</v>
      </c>
      <c r="I1009" s="6">
        <v>0</v>
      </c>
      <c r="K1009" s="15" t="s">
        <v>615</v>
      </c>
      <c r="N1009" s="43" t="s">
        <v>615</v>
      </c>
    </row>
    <row r="1010" spans="1:14" x14ac:dyDescent="0.35">
      <c r="A1010" s="1" t="s">
        <v>531</v>
      </c>
      <c r="B1010" s="6" t="s">
        <v>8</v>
      </c>
      <c r="C1010" s="6" t="s">
        <v>8</v>
      </c>
      <c r="D1010" s="6" t="s">
        <v>8</v>
      </c>
      <c r="F1010" s="6" t="s">
        <v>8</v>
      </c>
      <c r="H1010" s="6" t="s">
        <v>8</v>
      </c>
      <c r="I1010" s="6" t="s">
        <v>8</v>
      </c>
      <c r="M1010" s="16"/>
      <c r="N1010" s="43"/>
    </row>
    <row r="1011" spans="1:14" x14ac:dyDescent="0.35">
      <c r="A1011" t="s">
        <v>8</v>
      </c>
      <c r="M1011" s="16"/>
      <c r="N1011" s="43"/>
    </row>
    <row r="1012" spans="1:14" x14ac:dyDescent="0.35">
      <c r="A1012" s="1" t="s">
        <v>532</v>
      </c>
      <c r="B1012" s="6">
        <v>0</v>
      </c>
      <c r="C1012" s="6">
        <v>0</v>
      </c>
      <c r="D1012" s="6">
        <v>0</v>
      </c>
      <c r="F1012" s="6">
        <v>0</v>
      </c>
      <c r="G1012" s="6">
        <f>B1012+E1012</f>
        <v>0</v>
      </c>
      <c r="H1012" s="6">
        <v>0</v>
      </c>
      <c r="I1012" s="6">
        <v>0</v>
      </c>
      <c r="K1012" s="15" t="s">
        <v>615</v>
      </c>
      <c r="N1012" s="43" t="s">
        <v>615</v>
      </c>
    </row>
    <row r="1013" spans="1:14" x14ac:dyDescent="0.35">
      <c r="A1013" s="1" t="s">
        <v>533</v>
      </c>
      <c r="B1013" s="6" t="s">
        <v>8</v>
      </c>
      <c r="C1013" s="6" t="s">
        <v>8</v>
      </c>
      <c r="D1013" s="6" t="s">
        <v>8</v>
      </c>
      <c r="F1013" s="6" t="s">
        <v>8</v>
      </c>
      <c r="H1013" s="6" t="s">
        <v>8</v>
      </c>
      <c r="I1013" s="6" t="s">
        <v>8</v>
      </c>
      <c r="M1013" s="16"/>
      <c r="N1013" s="43"/>
    </row>
    <row r="1014" spans="1:14" x14ac:dyDescent="0.35">
      <c r="A1014" t="s">
        <v>8</v>
      </c>
      <c r="M1014" s="16"/>
      <c r="N1014" s="43"/>
    </row>
    <row r="1015" spans="1:14" x14ac:dyDescent="0.35">
      <c r="A1015" s="1" t="s">
        <v>534</v>
      </c>
      <c r="B1015" s="6">
        <v>0</v>
      </c>
      <c r="C1015" s="6">
        <v>0</v>
      </c>
      <c r="D1015" s="6">
        <v>0</v>
      </c>
      <c r="F1015" s="6">
        <v>0</v>
      </c>
      <c r="G1015" s="6">
        <f>B1015+E1015</f>
        <v>0</v>
      </c>
      <c r="H1015" s="6">
        <v>0</v>
      </c>
      <c r="I1015" s="6">
        <v>0</v>
      </c>
      <c r="K1015" s="15" t="s">
        <v>615</v>
      </c>
      <c r="N1015" s="43" t="s">
        <v>615</v>
      </c>
    </row>
    <row r="1016" spans="1:14" x14ac:dyDescent="0.35">
      <c r="A1016" s="1" t="s">
        <v>535</v>
      </c>
      <c r="B1016" s="6" t="s">
        <v>8</v>
      </c>
      <c r="C1016" s="6" t="s">
        <v>8</v>
      </c>
      <c r="D1016" s="6" t="s">
        <v>8</v>
      </c>
      <c r="F1016" s="6" t="s">
        <v>8</v>
      </c>
      <c r="H1016" s="6" t="s">
        <v>8</v>
      </c>
      <c r="I1016" s="6" t="s">
        <v>8</v>
      </c>
      <c r="M1016" s="16"/>
      <c r="N1016" s="43"/>
    </row>
    <row r="1017" spans="1:14" x14ac:dyDescent="0.35">
      <c r="A1017" t="s">
        <v>8</v>
      </c>
      <c r="M1017" s="16"/>
      <c r="N1017" s="43"/>
    </row>
    <row r="1018" spans="1:14" x14ac:dyDescent="0.35">
      <c r="A1018" s="1" t="s">
        <v>536</v>
      </c>
      <c r="B1018" s="6">
        <v>0</v>
      </c>
      <c r="C1018" s="6">
        <v>0</v>
      </c>
      <c r="D1018" s="6">
        <v>0</v>
      </c>
      <c r="F1018" s="6">
        <v>0</v>
      </c>
      <c r="G1018" s="6">
        <f>B1018+E1018</f>
        <v>0</v>
      </c>
      <c r="H1018" s="6">
        <v>0</v>
      </c>
      <c r="I1018" s="6">
        <v>0</v>
      </c>
      <c r="K1018" s="15" t="s">
        <v>615</v>
      </c>
      <c r="N1018" s="43" t="s">
        <v>615</v>
      </c>
    </row>
    <row r="1019" spans="1:14" x14ac:dyDescent="0.35">
      <c r="A1019" s="1" t="s">
        <v>537</v>
      </c>
      <c r="B1019" s="6" t="s">
        <v>8</v>
      </c>
      <c r="C1019" s="6" t="s">
        <v>8</v>
      </c>
      <c r="D1019" s="6" t="s">
        <v>8</v>
      </c>
      <c r="F1019" s="6" t="s">
        <v>8</v>
      </c>
      <c r="H1019" s="6" t="s">
        <v>8</v>
      </c>
      <c r="I1019" s="6" t="s">
        <v>8</v>
      </c>
      <c r="M1019" s="16"/>
      <c r="N1019" s="43"/>
    </row>
    <row r="1020" spans="1:14" x14ac:dyDescent="0.35">
      <c r="A1020" t="s">
        <v>8</v>
      </c>
      <c r="M1020" s="16"/>
      <c r="N1020" s="43"/>
    </row>
    <row r="1021" spans="1:14" x14ac:dyDescent="0.35">
      <c r="A1021" s="1" t="s">
        <v>538</v>
      </c>
      <c r="B1021" s="6">
        <v>0</v>
      </c>
      <c r="C1021" s="6">
        <v>0</v>
      </c>
      <c r="D1021" s="6">
        <v>0</v>
      </c>
      <c r="F1021" s="6">
        <v>0</v>
      </c>
      <c r="G1021" s="6">
        <f>B1021+E1021</f>
        <v>0</v>
      </c>
      <c r="H1021" s="6">
        <v>0</v>
      </c>
      <c r="I1021" s="6">
        <v>0</v>
      </c>
      <c r="K1021" s="15" t="s">
        <v>615</v>
      </c>
      <c r="N1021" s="43" t="s">
        <v>615</v>
      </c>
    </row>
    <row r="1022" spans="1:14" x14ac:dyDescent="0.35">
      <c r="A1022" s="1" t="s">
        <v>539</v>
      </c>
      <c r="B1022" s="6" t="s">
        <v>8</v>
      </c>
      <c r="C1022" s="6" t="s">
        <v>8</v>
      </c>
      <c r="D1022" s="6" t="s">
        <v>8</v>
      </c>
      <c r="F1022" s="6" t="s">
        <v>8</v>
      </c>
      <c r="H1022" s="6" t="s">
        <v>8</v>
      </c>
      <c r="I1022" s="6" t="s">
        <v>8</v>
      </c>
      <c r="M1022" s="16"/>
      <c r="N1022" s="43"/>
    </row>
    <row r="1023" spans="1:14" x14ac:dyDescent="0.35">
      <c r="A1023" t="s">
        <v>8</v>
      </c>
      <c r="M1023" s="16"/>
      <c r="N1023" s="43"/>
    </row>
    <row r="1024" spans="1:14" x14ac:dyDescent="0.35">
      <c r="A1024" s="1" t="s">
        <v>540</v>
      </c>
      <c r="B1024" s="6">
        <v>0</v>
      </c>
      <c r="C1024" s="6">
        <v>0</v>
      </c>
      <c r="D1024" s="6">
        <v>0</v>
      </c>
      <c r="F1024" s="6">
        <v>0</v>
      </c>
      <c r="G1024" s="6">
        <f>B1024+E1024</f>
        <v>0</v>
      </c>
      <c r="H1024" s="6">
        <v>0</v>
      </c>
      <c r="I1024" s="6">
        <v>0</v>
      </c>
      <c r="K1024" s="15" t="s">
        <v>615</v>
      </c>
      <c r="N1024" s="43" t="s">
        <v>615</v>
      </c>
    </row>
    <row r="1025" spans="1:14" x14ac:dyDescent="0.35">
      <c r="A1025" s="1" t="s">
        <v>541</v>
      </c>
      <c r="B1025" s="6" t="s">
        <v>8</v>
      </c>
      <c r="C1025" s="6" t="s">
        <v>8</v>
      </c>
      <c r="D1025" s="6" t="s">
        <v>8</v>
      </c>
      <c r="F1025" s="6" t="s">
        <v>8</v>
      </c>
      <c r="H1025" s="6" t="s">
        <v>8</v>
      </c>
      <c r="I1025" s="6" t="s">
        <v>8</v>
      </c>
      <c r="M1025" s="16"/>
      <c r="N1025" s="43"/>
    </row>
    <row r="1026" spans="1:14" x14ac:dyDescent="0.35">
      <c r="A1026" t="s">
        <v>8</v>
      </c>
      <c r="M1026" s="16"/>
      <c r="N1026" s="43"/>
    </row>
    <row r="1027" spans="1:14" x14ac:dyDescent="0.35">
      <c r="A1027" s="1" t="s">
        <v>542</v>
      </c>
      <c r="B1027" s="6">
        <v>0</v>
      </c>
      <c r="C1027" s="6">
        <v>0</v>
      </c>
      <c r="D1027" s="6">
        <v>0</v>
      </c>
      <c r="F1027" s="6">
        <v>0</v>
      </c>
      <c r="G1027" s="6">
        <f>B1027+E1027</f>
        <v>0</v>
      </c>
      <c r="H1027" s="6">
        <v>0</v>
      </c>
      <c r="I1027" s="6">
        <v>0</v>
      </c>
      <c r="K1027" s="15" t="s">
        <v>615</v>
      </c>
      <c r="N1027" s="43" t="s">
        <v>615</v>
      </c>
    </row>
    <row r="1028" spans="1:14" x14ac:dyDescent="0.35">
      <c r="A1028" s="1" t="s">
        <v>543</v>
      </c>
      <c r="B1028" s="6" t="s">
        <v>8</v>
      </c>
      <c r="C1028" s="6" t="s">
        <v>8</v>
      </c>
      <c r="D1028" s="6" t="s">
        <v>8</v>
      </c>
      <c r="F1028" s="6" t="s">
        <v>8</v>
      </c>
      <c r="H1028" s="6" t="s">
        <v>8</v>
      </c>
      <c r="I1028" s="6" t="s">
        <v>8</v>
      </c>
      <c r="M1028" s="16"/>
      <c r="N1028" s="43"/>
    </row>
    <row r="1029" spans="1:14" x14ac:dyDescent="0.35">
      <c r="A1029" t="s">
        <v>8</v>
      </c>
      <c r="M1029" s="16"/>
      <c r="N1029" s="43"/>
    </row>
    <row r="1030" spans="1:14" x14ac:dyDescent="0.35">
      <c r="A1030" s="1" t="s">
        <v>544</v>
      </c>
      <c r="B1030" s="6">
        <v>0</v>
      </c>
      <c r="C1030" s="6">
        <v>0</v>
      </c>
      <c r="D1030" s="6">
        <v>0</v>
      </c>
      <c r="F1030" s="6">
        <v>0</v>
      </c>
      <c r="G1030" s="6">
        <f>B1030+E1030</f>
        <v>0</v>
      </c>
      <c r="H1030" s="6">
        <v>0</v>
      </c>
      <c r="I1030" s="6">
        <v>0</v>
      </c>
      <c r="K1030" s="15" t="s">
        <v>615</v>
      </c>
      <c r="N1030" s="43" t="s">
        <v>615</v>
      </c>
    </row>
    <row r="1031" spans="1:14" x14ac:dyDescent="0.35">
      <c r="A1031" s="1" t="s">
        <v>545</v>
      </c>
      <c r="B1031" s="6" t="s">
        <v>8</v>
      </c>
      <c r="C1031" s="6" t="s">
        <v>8</v>
      </c>
      <c r="D1031" s="6" t="s">
        <v>8</v>
      </c>
      <c r="F1031" s="6" t="s">
        <v>8</v>
      </c>
      <c r="H1031" s="6" t="s">
        <v>8</v>
      </c>
      <c r="I1031" s="6" t="s">
        <v>8</v>
      </c>
      <c r="M1031" s="16"/>
    </row>
    <row r="1032" spans="1:14" x14ac:dyDescent="0.35">
      <c r="A1032" t="s">
        <v>8</v>
      </c>
      <c r="M1032" s="16"/>
    </row>
    <row r="1033" spans="1:14" x14ac:dyDescent="0.35">
      <c r="A1033" s="1" t="s">
        <v>140</v>
      </c>
      <c r="B1033" s="6">
        <v>500</v>
      </c>
      <c r="C1033" s="6">
        <v>7381.55</v>
      </c>
      <c r="D1033" s="6">
        <v>0</v>
      </c>
      <c r="E1033" s="6">
        <v>6881.55</v>
      </c>
      <c r="F1033" s="6">
        <v>7881.55</v>
      </c>
      <c r="G1033" s="6">
        <f>B1033+E1033</f>
        <v>7381.55</v>
      </c>
      <c r="H1033" s="6">
        <v>3381.55</v>
      </c>
      <c r="I1033" s="6">
        <v>4500</v>
      </c>
      <c r="K1033" s="15">
        <v>7381.55</v>
      </c>
      <c r="M1033" s="16">
        <v>8000</v>
      </c>
    </row>
    <row r="1034" spans="1:14" x14ac:dyDescent="0.35">
      <c r="A1034" s="1" t="s">
        <v>546</v>
      </c>
      <c r="B1034" s="6" t="s">
        <v>8</v>
      </c>
      <c r="C1034" s="6" t="s">
        <v>8</v>
      </c>
      <c r="D1034" s="6" t="s">
        <v>8</v>
      </c>
      <c r="F1034" s="6" t="s">
        <v>8</v>
      </c>
      <c r="H1034" s="6" t="s">
        <v>8</v>
      </c>
      <c r="I1034" s="6" t="s">
        <v>8</v>
      </c>
      <c r="M1034" s="16"/>
    </row>
    <row r="1035" spans="1:14" x14ac:dyDescent="0.35">
      <c r="A1035" t="s">
        <v>8</v>
      </c>
      <c r="M1035" s="16"/>
    </row>
    <row r="1036" spans="1:14" x14ac:dyDescent="0.35">
      <c r="A1036" s="1" t="s">
        <v>304</v>
      </c>
      <c r="B1036" s="6">
        <v>0</v>
      </c>
      <c r="C1036" s="6">
        <v>0</v>
      </c>
      <c r="D1036" s="6">
        <v>0</v>
      </c>
      <c r="F1036" s="6">
        <v>0</v>
      </c>
      <c r="G1036" s="6">
        <f>B1036+E1036</f>
        <v>0</v>
      </c>
      <c r="H1036" s="6">
        <v>0</v>
      </c>
      <c r="I1036" s="6">
        <v>0</v>
      </c>
      <c r="K1036" s="15">
        <v>0</v>
      </c>
      <c r="M1036" s="16"/>
    </row>
    <row r="1037" spans="1:14" x14ac:dyDescent="0.35">
      <c r="A1037" s="1" t="s">
        <v>547</v>
      </c>
      <c r="B1037" s="6" t="s">
        <v>8</v>
      </c>
      <c r="C1037" s="6" t="s">
        <v>8</v>
      </c>
      <c r="D1037" s="6" t="s">
        <v>8</v>
      </c>
      <c r="F1037" s="6" t="s">
        <v>8</v>
      </c>
      <c r="H1037" s="6" t="s">
        <v>8</v>
      </c>
      <c r="I1037" s="6" t="s">
        <v>8</v>
      </c>
      <c r="M1037" s="16"/>
    </row>
    <row r="1038" spans="1:14" x14ac:dyDescent="0.35">
      <c r="A1038" s="46" t="s">
        <v>8</v>
      </c>
      <c r="B1038" s="47"/>
      <c r="C1038" s="47"/>
      <c r="D1038" s="47"/>
      <c r="E1038" s="47"/>
      <c r="F1038" s="47"/>
      <c r="G1038" s="47"/>
      <c r="H1038" s="47"/>
      <c r="I1038" s="47"/>
      <c r="J1038" s="47"/>
      <c r="K1038" s="48"/>
      <c r="L1038" s="46"/>
      <c r="M1038" s="49"/>
    </row>
    <row r="1039" spans="1:14" x14ac:dyDescent="0.35">
      <c r="A1039" s="1" t="s">
        <v>548</v>
      </c>
      <c r="B1039" s="6">
        <v>0</v>
      </c>
      <c r="C1039" s="6">
        <v>0</v>
      </c>
      <c r="D1039" s="6">
        <v>0</v>
      </c>
      <c r="F1039" s="6">
        <v>0</v>
      </c>
      <c r="G1039" s="6">
        <f>B1039+E1039</f>
        <v>0</v>
      </c>
      <c r="H1039" s="6">
        <v>0</v>
      </c>
      <c r="I1039" s="6">
        <v>0</v>
      </c>
      <c r="K1039" s="15" t="s">
        <v>615</v>
      </c>
      <c r="M1039" s="16"/>
      <c r="N1039" s="59" t="s">
        <v>615</v>
      </c>
    </row>
    <row r="1040" spans="1:14" x14ac:dyDescent="0.35">
      <c r="A1040" s="1" t="s">
        <v>549</v>
      </c>
      <c r="B1040" s="6" t="s">
        <v>8</v>
      </c>
      <c r="C1040" s="6" t="s">
        <v>8</v>
      </c>
      <c r="D1040" s="6" t="s">
        <v>8</v>
      </c>
      <c r="F1040" s="6" t="s">
        <v>8</v>
      </c>
      <c r="H1040" s="6" t="s">
        <v>8</v>
      </c>
      <c r="I1040" s="6" t="s">
        <v>8</v>
      </c>
      <c r="M1040" s="16"/>
      <c r="N1040" s="60"/>
    </row>
    <row r="1041" spans="1:14" x14ac:dyDescent="0.35">
      <c r="A1041" t="s">
        <v>8</v>
      </c>
      <c r="M1041" s="16"/>
      <c r="N1041" s="60"/>
    </row>
    <row r="1042" spans="1:14" x14ac:dyDescent="0.35">
      <c r="A1042" s="1" t="s">
        <v>550</v>
      </c>
      <c r="B1042" s="6">
        <v>0</v>
      </c>
      <c r="C1042" s="6">
        <v>0</v>
      </c>
      <c r="D1042" s="6">
        <v>0</v>
      </c>
      <c r="F1042" s="6">
        <v>0</v>
      </c>
      <c r="G1042" s="6">
        <f>B1042+E1042</f>
        <v>0</v>
      </c>
      <c r="H1042" s="6">
        <v>0</v>
      </c>
      <c r="I1042" s="6">
        <v>0</v>
      </c>
      <c r="K1042" s="15" t="s">
        <v>615</v>
      </c>
      <c r="N1042" s="59" t="s">
        <v>615</v>
      </c>
    </row>
    <row r="1043" spans="1:14" x14ac:dyDescent="0.35">
      <c r="A1043" s="1" t="s">
        <v>551</v>
      </c>
      <c r="B1043" s="6" t="s">
        <v>8</v>
      </c>
      <c r="C1043" s="6" t="s">
        <v>8</v>
      </c>
      <c r="D1043" s="6" t="s">
        <v>8</v>
      </c>
      <c r="F1043" s="6" t="s">
        <v>8</v>
      </c>
      <c r="H1043" s="6" t="s">
        <v>8</v>
      </c>
      <c r="I1043" s="6" t="s">
        <v>8</v>
      </c>
      <c r="M1043" s="16"/>
      <c r="N1043" s="60"/>
    </row>
    <row r="1044" spans="1:14" x14ac:dyDescent="0.35">
      <c r="A1044" t="s">
        <v>8</v>
      </c>
      <c r="M1044" s="16"/>
      <c r="N1044" s="60"/>
    </row>
    <row r="1045" spans="1:14" x14ac:dyDescent="0.35">
      <c r="A1045" s="1" t="s">
        <v>552</v>
      </c>
      <c r="B1045" s="6">
        <v>0</v>
      </c>
      <c r="C1045" s="6">
        <v>0</v>
      </c>
      <c r="D1045" s="6">
        <v>0</v>
      </c>
      <c r="F1045" s="6">
        <v>0</v>
      </c>
      <c r="G1045" s="6">
        <f>B1045+E1045</f>
        <v>0</v>
      </c>
      <c r="H1045" s="6">
        <v>0</v>
      </c>
      <c r="I1045" s="6">
        <v>0</v>
      </c>
      <c r="K1045" s="15" t="s">
        <v>615</v>
      </c>
      <c r="N1045" s="59" t="s">
        <v>615</v>
      </c>
    </row>
    <row r="1046" spans="1:14" x14ac:dyDescent="0.35">
      <c r="A1046" s="1" t="s">
        <v>553</v>
      </c>
      <c r="B1046" s="6" t="s">
        <v>8</v>
      </c>
      <c r="C1046" s="6" t="s">
        <v>8</v>
      </c>
      <c r="D1046" s="6" t="s">
        <v>8</v>
      </c>
      <c r="F1046" s="6" t="s">
        <v>8</v>
      </c>
      <c r="H1046" s="6" t="s">
        <v>8</v>
      </c>
      <c r="I1046" s="6" t="s">
        <v>8</v>
      </c>
      <c r="M1046" s="16"/>
      <c r="N1046" s="60"/>
    </row>
    <row r="1047" spans="1:14" x14ac:dyDescent="0.35">
      <c r="A1047" t="s">
        <v>8</v>
      </c>
      <c r="M1047" s="16"/>
      <c r="N1047" s="60"/>
    </row>
    <row r="1048" spans="1:14" x14ac:dyDescent="0.35">
      <c r="A1048" s="1" t="s">
        <v>554</v>
      </c>
      <c r="B1048" s="6">
        <v>0</v>
      </c>
      <c r="C1048" s="6">
        <v>0</v>
      </c>
      <c r="D1048" s="6">
        <v>0</v>
      </c>
      <c r="F1048" s="6">
        <v>0</v>
      </c>
      <c r="G1048" s="6">
        <f>B1048+E1048</f>
        <v>0</v>
      </c>
      <c r="H1048" s="6">
        <v>0</v>
      </c>
      <c r="I1048" s="6">
        <v>0</v>
      </c>
      <c r="K1048" s="15" t="s">
        <v>615</v>
      </c>
      <c r="N1048" s="59" t="s">
        <v>615</v>
      </c>
    </row>
    <row r="1049" spans="1:14" x14ac:dyDescent="0.35">
      <c r="A1049" s="1" t="s">
        <v>555</v>
      </c>
      <c r="B1049" s="6" t="s">
        <v>8</v>
      </c>
      <c r="C1049" s="6" t="s">
        <v>8</v>
      </c>
      <c r="D1049" s="6" t="s">
        <v>8</v>
      </c>
      <c r="F1049" s="6" t="s">
        <v>8</v>
      </c>
      <c r="H1049" s="6" t="s">
        <v>8</v>
      </c>
      <c r="I1049" s="6" t="s">
        <v>8</v>
      </c>
      <c r="M1049" s="16"/>
      <c r="N1049" s="60"/>
    </row>
    <row r="1050" spans="1:14" x14ac:dyDescent="0.35">
      <c r="A1050" t="s">
        <v>8</v>
      </c>
      <c r="M1050" s="16"/>
      <c r="N1050" s="60"/>
    </row>
    <row r="1051" spans="1:14" x14ac:dyDescent="0.35">
      <c r="A1051" s="1" t="s">
        <v>556</v>
      </c>
      <c r="B1051" s="6">
        <v>0</v>
      </c>
      <c r="C1051" s="6">
        <v>0</v>
      </c>
      <c r="D1051" s="6">
        <v>0</v>
      </c>
      <c r="F1051" s="6">
        <v>0</v>
      </c>
      <c r="G1051" s="6">
        <f>B1051+E1051</f>
        <v>0</v>
      </c>
      <c r="H1051" s="6">
        <v>0</v>
      </c>
      <c r="I1051" s="6">
        <v>0</v>
      </c>
      <c r="K1051" s="15" t="s">
        <v>615</v>
      </c>
      <c r="N1051" s="59" t="s">
        <v>615</v>
      </c>
    </row>
    <row r="1052" spans="1:14" x14ac:dyDescent="0.35">
      <c r="A1052" s="1" t="s">
        <v>557</v>
      </c>
      <c r="B1052" s="6" t="s">
        <v>8</v>
      </c>
      <c r="C1052" s="6" t="s">
        <v>8</v>
      </c>
      <c r="D1052" s="6" t="s">
        <v>8</v>
      </c>
      <c r="F1052" s="6" t="s">
        <v>8</v>
      </c>
      <c r="H1052" s="6" t="s">
        <v>8</v>
      </c>
      <c r="I1052" s="6" t="s">
        <v>8</v>
      </c>
      <c r="M1052" s="16"/>
      <c r="N1052" s="60"/>
    </row>
    <row r="1053" spans="1:14" x14ac:dyDescent="0.35">
      <c r="A1053" t="s">
        <v>8</v>
      </c>
      <c r="M1053" s="16"/>
      <c r="N1053" s="60"/>
    </row>
    <row r="1054" spans="1:14" x14ac:dyDescent="0.35">
      <c r="A1054" s="1" t="s">
        <v>558</v>
      </c>
      <c r="B1054" s="6">
        <v>0</v>
      </c>
      <c r="C1054" s="6">
        <v>0</v>
      </c>
      <c r="D1054" s="6">
        <v>0</v>
      </c>
      <c r="F1054" s="6">
        <v>0</v>
      </c>
      <c r="G1054" s="6">
        <f>B1054+E1054</f>
        <v>0</v>
      </c>
      <c r="H1054" s="6">
        <v>0</v>
      </c>
      <c r="I1054" s="6">
        <v>0</v>
      </c>
      <c r="K1054" s="15" t="s">
        <v>615</v>
      </c>
      <c r="N1054" s="59" t="s">
        <v>615</v>
      </c>
    </row>
    <row r="1055" spans="1:14" x14ac:dyDescent="0.35">
      <c r="A1055" s="1" t="s">
        <v>559</v>
      </c>
      <c r="B1055" s="6" t="s">
        <v>8</v>
      </c>
      <c r="C1055" s="6" t="s">
        <v>8</v>
      </c>
      <c r="D1055" s="6" t="s">
        <v>8</v>
      </c>
      <c r="F1055" s="6" t="s">
        <v>8</v>
      </c>
      <c r="H1055" s="6" t="s">
        <v>8</v>
      </c>
      <c r="I1055" s="6" t="s">
        <v>8</v>
      </c>
      <c r="M1055" s="16"/>
      <c r="N1055" s="60"/>
    </row>
    <row r="1056" spans="1:14" x14ac:dyDescent="0.35">
      <c r="A1056" t="s">
        <v>8</v>
      </c>
      <c r="M1056" s="16"/>
      <c r="N1056" s="60"/>
    </row>
    <row r="1057" spans="1:14" x14ac:dyDescent="0.35">
      <c r="A1057" s="1" t="s">
        <v>560</v>
      </c>
      <c r="B1057" s="6">
        <v>0</v>
      </c>
      <c r="C1057" s="6">
        <v>0</v>
      </c>
      <c r="D1057" s="6">
        <v>0</v>
      </c>
      <c r="F1057" s="6">
        <v>0</v>
      </c>
      <c r="G1057" s="6">
        <f>B1057+E1057</f>
        <v>0</v>
      </c>
      <c r="H1057" s="6">
        <v>0</v>
      </c>
      <c r="I1057" s="6">
        <v>0</v>
      </c>
      <c r="K1057" s="15" t="s">
        <v>615</v>
      </c>
      <c r="N1057" s="59" t="s">
        <v>615</v>
      </c>
    </row>
    <row r="1058" spans="1:14" x14ac:dyDescent="0.35">
      <c r="A1058" s="1" t="s">
        <v>561</v>
      </c>
      <c r="B1058" s="6" t="s">
        <v>8</v>
      </c>
      <c r="C1058" s="6" t="s">
        <v>8</v>
      </c>
      <c r="D1058" s="6" t="s">
        <v>8</v>
      </c>
      <c r="F1058" s="6" t="s">
        <v>8</v>
      </c>
      <c r="H1058" s="6" t="s">
        <v>8</v>
      </c>
      <c r="I1058" s="6" t="s">
        <v>8</v>
      </c>
      <c r="M1058" s="16"/>
      <c r="N1058" s="60"/>
    </row>
    <row r="1059" spans="1:14" x14ac:dyDescent="0.35">
      <c r="A1059" t="s">
        <v>8</v>
      </c>
      <c r="M1059" s="16"/>
      <c r="N1059" s="60"/>
    </row>
    <row r="1060" spans="1:14" x14ac:dyDescent="0.35">
      <c r="A1060" s="1" t="s">
        <v>560</v>
      </c>
      <c r="B1060" s="6">
        <v>0</v>
      </c>
      <c r="C1060" s="6">
        <v>0</v>
      </c>
      <c r="D1060" s="6">
        <v>0</v>
      </c>
      <c r="F1060" s="6">
        <v>0</v>
      </c>
      <c r="G1060" s="6">
        <f>B1060+E1060</f>
        <v>0</v>
      </c>
      <c r="H1060" s="6">
        <v>0</v>
      </c>
      <c r="I1060" s="6">
        <v>0</v>
      </c>
      <c r="K1060" s="15" t="s">
        <v>615</v>
      </c>
      <c r="N1060" s="59" t="s">
        <v>615</v>
      </c>
    </row>
    <row r="1061" spans="1:14" x14ac:dyDescent="0.35">
      <c r="A1061" s="1" t="s">
        <v>562</v>
      </c>
      <c r="B1061" s="6" t="s">
        <v>8</v>
      </c>
      <c r="C1061" s="6" t="s">
        <v>8</v>
      </c>
      <c r="D1061" s="6" t="s">
        <v>8</v>
      </c>
      <c r="F1061" s="6" t="s">
        <v>8</v>
      </c>
      <c r="H1061" s="6" t="s">
        <v>8</v>
      </c>
      <c r="I1061" s="6" t="s">
        <v>8</v>
      </c>
      <c r="M1061" s="16"/>
      <c r="N1061" s="60"/>
    </row>
    <row r="1062" spans="1:14" x14ac:dyDescent="0.35">
      <c r="A1062" t="s">
        <v>8</v>
      </c>
      <c r="M1062" s="16"/>
      <c r="N1062" s="60"/>
    </row>
    <row r="1063" spans="1:14" x14ac:dyDescent="0.35">
      <c r="A1063" s="1" t="s">
        <v>563</v>
      </c>
      <c r="B1063" s="6">
        <v>0</v>
      </c>
      <c r="C1063" s="6">
        <v>0</v>
      </c>
      <c r="D1063" s="6">
        <v>0</v>
      </c>
      <c r="F1063" s="6">
        <v>0</v>
      </c>
      <c r="G1063" s="6">
        <f>B1063+E1063</f>
        <v>0</v>
      </c>
      <c r="H1063" s="6">
        <v>0</v>
      </c>
      <c r="I1063" s="6">
        <v>0</v>
      </c>
      <c r="K1063" s="15" t="s">
        <v>615</v>
      </c>
      <c r="N1063" s="59" t="s">
        <v>615</v>
      </c>
    </row>
    <row r="1064" spans="1:14" x14ac:dyDescent="0.35">
      <c r="A1064" s="1" t="s">
        <v>564</v>
      </c>
      <c r="B1064" s="6" t="s">
        <v>8</v>
      </c>
      <c r="C1064" s="6" t="s">
        <v>8</v>
      </c>
      <c r="D1064" s="6" t="s">
        <v>8</v>
      </c>
      <c r="F1064" s="6" t="s">
        <v>8</v>
      </c>
      <c r="H1064" s="6" t="s">
        <v>8</v>
      </c>
      <c r="I1064" s="6" t="s">
        <v>8</v>
      </c>
      <c r="M1064" s="16"/>
      <c r="N1064" s="60"/>
    </row>
    <row r="1065" spans="1:14" x14ac:dyDescent="0.35">
      <c r="A1065" t="s">
        <v>8</v>
      </c>
      <c r="M1065" s="16"/>
      <c r="N1065" s="60"/>
    </row>
    <row r="1066" spans="1:14" x14ac:dyDescent="0.35">
      <c r="A1066" s="1" t="s">
        <v>565</v>
      </c>
      <c r="B1066" s="6">
        <v>0</v>
      </c>
      <c r="C1066" s="6">
        <v>0</v>
      </c>
      <c r="D1066" s="6">
        <v>0</v>
      </c>
      <c r="F1066" s="6">
        <v>0</v>
      </c>
      <c r="G1066" s="6">
        <f>B1066+E1066</f>
        <v>0</v>
      </c>
      <c r="H1066" s="6">
        <v>0</v>
      </c>
      <c r="I1066" s="6">
        <v>0</v>
      </c>
      <c r="K1066" s="15" t="s">
        <v>615</v>
      </c>
      <c r="N1066" s="59" t="s">
        <v>615</v>
      </c>
    </row>
    <row r="1067" spans="1:14" x14ac:dyDescent="0.35">
      <c r="A1067" s="1" t="s">
        <v>566</v>
      </c>
      <c r="B1067" s="6" t="s">
        <v>8</v>
      </c>
      <c r="C1067" s="6" t="s">
        <v>8</v>
      </c>
      <c r="D1067" s="6" t="s">
        <v>8</v>
      </c>
      <c r="F1067" s="6" t="s">
        <v>8</v>
      </c>
      <c r="H1067" s="6" t="s">
        <v>8</v>
      </c>
      <c r="I1067" s="6" t="s">
        <v>8</v>
      </c>
      <c r="M1067" s="16"/>
      <c r="N1067" s="60"/>
    </row>
    <row r="1068" spans="1:14" x14ac:dyDescent="0.35">
      <c r="A1068" t="s">
        <v>8</v>
      </c>
      <c r="M1068" s="16"/>
      <c r="N1068" s="60"/>
    </row>
    <row r="1069" spans="1:14" x14ac:dyDescent="0.35">
      <c r="A1069" s="1" t="s">
        <v>567</v>
      </c>
      <c r="B1069" s="6">
        <v>0</v>
      </c>
      <c r="C1069" s="6">
        <v>0</v>
      </c>
      <c r="D1069" s="6">
        <v>0</v>
      </c>
      <c r="F1069" s="6">
        <v>0</v>
      </c>
      <c r="G1069" s="6">
        <f>B1069+E1069</f>
        <v>0</v>
      </c>
      <c r="H1069" s="6">
        <v>0</v>
      </c>
      <c r="I1069" s="6">
        <v>0</v>
      </c>
      <c r="K1069" s="15" t="s">
        <v>615</v>
      </c>
      <c r="N1069" s="59" t="s">
        <v>615</v>
      </c>
    </row>
    <row r="1070" spans="1:14" x14ac:dyDescent="0.35">
      <c r="A1070" s="1" t="s">
        <v>568</v>
      </c>
      <c r="B1070" s="6" t="s">
        <v>8</v>
      </c>
      <c r="C1070" s="6" t="s">
        <v>8</v>
      </c>
      <c r="D1070" s="6" t="s">
        <v>8</v>
      </c>
      <c r="F1070" s="6" t="s">
        <v>8</v>
      </c>
      <c r="H1070" s="6" t="s">
        <v>8</v>
      </c>
      <c r="I1070" s="6" t="s">
        <v>8</v>
      </c>
      <c r="M1070" s="16"/>
      <c r="N1070" s="60"/>
    </row>
    <row r="1071" spans="1:14" x14ac:dyDescent="0.35">
      <c r="A1071" t="s">
        <v>8</v>
      </c>
      <c r="M1071" s="16"/>
      <c r="N1071" s="60"/>
    </row>
    <row r="1072" spans="1:14" x14ac:dyDescent="0.35">
      <c r="A1072" s="1" t="s">
        <v>569</v>
      </c>
      <c r="B1072" s="6">
        <v>0</v>
      </c>
      <c r="C1072" s="6">
        <v>0</v>
      </c>
      <c r="D1072" s="6">
        <v>0</v>
      </c>
      <c r="F1072" s="6">
        <v>0</v>
      </c>
      <c r="G1072" s="6">
        <f>B1072+E1072</f>
        <v>0</v>
      </c>
      <c r="H1072" s="6">
        <v>0</v>
      </c>
      <c r="I1072" s="6">
        <v>0</v>
      </c>
      <c r="K1072" s="15" t="s">
        <v>615</v>
      </c>
      <c r="N1072" s="59" t="s">
        <v>615</v>
      </c>
    </row>
    <row r="1073" spans="1:14" x14ac:dyDescent="0.35">
      <c r="A1073" s="1" t="s">
        <v>570</v>
      </c>
      <c r="B1073" s="6" t="s">
        <v>8</v>
      </c>
      <c r="C1073" s="6" t="s">
        <v>8</v>
      </c>
      <c r="D1073" s="6" t="s">
        <v>8</v>
      </c>
      <c r="F1073" s="6" t="s">
        <v>8</v>
      </c>
      <c r="H1073" s="6" t="s">
        <v>8</v>
      </c>
      <c r="I1073" s="6" t="s">
        <v>8</v>
      </c>
      <c r="M1073" s="16"/>
      <c r="N1073" s="60"/>
    </row>
    <row r="1074" spans="1:14" x14ac:dyDescent="0.35">
      <c r="A1074" t="s">
        <v>8</v>
      </c>
      <c r="M1074" s="16"/>
      <c r="N1074" s="60"/>
    </row>
    <row r="1075" spans="1:14" x14ac:dyDescent="0.35">
      <c r="A1075" s="1" t="s">
        <v>571</v>
      </c>
      <c r="B1075" s="6">
        <v>0</v>
      </c>
      <c r="C1075" s="6">
        <v>0</v>
      </c>
      <c r="D1075" s="6">
        <v>0</v>
      </c>
      <c r="F1075" s="6">
        <v>0</v>
      </c>
      <c r="G1075" s="6">
        <f>B1075+E1075</f>
        <v>0</v>
      </c>
      <c r="H1075" s="6">
        <v>0</v>
      </c>
      <c r="I1075" s="6">
        <v>0</v>
      </c>
      <c r="K1075" s="15" t="s">
        <v>615</v>
      </c>
      <c r="N1075" s="59" t="s">
        <v>615</v>
      </c>
    </row>
    <row r="1076" spans="1:14" x14ac:dyDescent="0.35">
      <c r="A1076" s="1" t="s">
        <v>572</v>
      </c>
      <c r="B1076" s="6" t="s">
        <v>8</v>
      </c>
      <c r="C1076" s="6" t="s">
        <v>8</v>
      </c>
      <c r="D1076" s="6" t="s">
        <v>8</v>
      </c>
      <c r="F1076" s="6" t="s">
        <v>8</v>
      </c>
      <c r="H1076" s="6" t="s">
        <v>8</v>
      </c>
      <c r="I1076" s="6" t="s">
        <v>8</v>
      </c>
      <c r="M1076" s="16"/>
      <c r="N1076" s="60"/>
    </row>
    <row r="1077" spans="1:14" x14ac:dyDescent="0.35">
      <c r="A1077" t="s">
        <v>8</v>
      </c>
      <c r="N1077" s="60"/>
    </row>
    <row r="1078" spans="1:14" x14ac:dyDescent="0.35">
      <c r="A1078" s="1" t="s">
        <v>573</v>
      </c>
      <c r="B1078" s="6">
        <v>0</v>
      </c>
      <c r="C1078" s="6">
        <v>0</v>
      </c>
      <c r="D1078" s="6">
        <v>0</v>
      </c>
      <c r="F1078" s="6">
        <v>0</v>
      </c>
      <c r="G1078" s="6">
        <f>B1078+E1078</f>
        <v>0</v>
      </c>
      <c r="H1078" s="6">
        <v>0</v>
      </c>
      <c r="I1078" s="6">
        <v>0</v>
      </c>
      <c r="K1078" s="15" t="s">
        <v>615</v>
      </c>
      <c r="M1078" s="16"/>
      <c r="N1078" s="59" t="s">
        <v>615</v>
      </c>
    </row>
    <row r="1079" spans="1:14" x14ac:dyDescent="0.35">
      <c r="A1079" s="1" t="s">
        <v>574</v>
      </c>
      <c r="B1079" s="6" t="s">
        <v>8</v>
      </c>
      <c r="C1079" s="6" t="s">
        <v>8</v>
      </c>
      <c r="D1079" s="6" t="s">
        <v>8</v>
      </c>
      <c r="F1079" s="6" t="s">
        <v>8</v>
      </c>
      <c r="H1079" s="6" t="s">
        <v>8</v>
      </c>
      <c r="I1079" s="6" t="s">
        <v>8</v>
      </c>
      <c r="M1079" s="16"/>
      <c r="N1079" s="60"/>
    </row>
    <row r="1080" spans="1:14" x14ac:dyDescent="0.35">
      <c r="A1080" t="s">
        <v>8</v>
      </c>
      <c r="N1080" s="60"/>
    </row>
    <row r="1081" spans="1:14" x14ac:dyDescent="0.35">
      <c r="A1081" s="1" t="s">
        <v>575</v>
      </c>
      <c r="B1081" s="6">
        <v>0</v>
      </c>
      <c r="C1081" s="6">
        <v>0</v>
      </c>
      <c r="D1081" s="6">
        <v>0</v>
      </c>
      <c r="F1081" s="6">
        <v>0</v>
      </c>
      <c r="G1081" s="6">
        <f>B1081+E1081</f>
        <v>0</v>
      </c>
      <c r="H1081" s="6">
        <v>0</v>
      </c>
      <c r="I1081" s="6">
        <v>0</v>
      </c>
      <c r="K1081" s="15" t="s">
        <v>615</v>
      </c>
      <c r="M1081" s="16"/>
      <c r="N1081" s="59" t="s">
        <v>615</v>
      </c>
    </row>
    <row r="1082" spans="1:14" x14ac:dyDescent="0.35">
      <c r="A1082" s="1" t="s">
        <v>576</v>
      </c>
      <c r="B1082" s="6" t="s">
        <v>8</v>
      </c>
      <c r="C1082" s="6" t="s">
        <v>8</v>
      </c>
      <c r="D1082" s="6" t="s">
        <v>8</v>
      </c>
      <c r="F1082" s="6" t="s">
        <v>8</v>
      </c>
      <c r="H1082" s="6" t="s">
        <v>8</v>
      </c>
      <c r="I1082" s="6" t="s">
        <v>8</v>
      </c>
      <c r="M1082" s="16"/>
      <c r="N1082" s="60"/>
    </row>
    <row r="1083" spans="1:14" x14ac:dyDescent="0.35">
      <c r="A1083" t="s">
        <v>8</v>
      </c>
      <c r="N1083" s="60"/>
    </row>
    <row r="1084" spans="1:14" x14ac:dyDescent="0.35">
      <c r="A1084" s="1" t="s">
        <v>577</v>
      </c>
      <c r="B1084" s="6">
        <v>0</v>
      </c>
      <c r="C1084" s="6">
        <v>0</v>
      </c>
      <c r="D1084" s="6">
        <v>0</v>
      </c>
      <c r="F1084" s="6">
        <v>0</v>
      </c>
      <c r="G1084" s="6">
        <f>B1084+E1084</f>
        <v>0</v>
      </c>
      <c r="H1084" s="6">
        <v>0</v>
      </c>
      <c r="I1084" s="6">
        <v>0</v>
      </c>
      <c r="K1084" s="15" t="s">
        <v>615</v>
      </c>
      <c r="M1084" s="16"/>
      <c r="N1084" s="59" t="s">
        <v>615</v>
      </c>
    </row>
    <row r="1085" spans="1:14" x14ac:dyDescent="0.35">
      <c r="A1085" s="1" t="s">
        <v>578</v>
      </c>
      <c r="B1085" s="6" t="s">
        <v>8</v>
      </c>
      <c r="C1085" s="6" t="s">
        <v>8</v>
      </c>
      <c r="D1085" s="6" t="s">
        <v>8</v>
      </c>
      <c r="F1085" s="6" t="s">
        <v>8</v>
      </c>
      <c r="H1085" s="6" t="s">
        <v>8</v>
      </c>
      <c r="I1085" s="6" t="s">
        <v>8</v>
      </c>
      <c r="M1085" s="16"/>
      <c r="N1085" s="60"/>
    </row>
    <row r="1086" spans="1:14" x14ac:dyDescent="0.35">
      <c r="A1086" t="s">
        <v>8</v>
      </c>
      <c r="N1086" s="60"/>
    </row>
    <row r="1087" spans="1:14" x14ac:dyDescent="0.35">
      <c r="A1087" s="1" t="s">
        <v>306</v>
      </c>
      <c r="B1087" s="6">
        <v>0</v>
      </c>
      <c r="C1087" s="6">
        <v>0</v>
      </c>
      <c r="D1087" s="6">
        <v>0</v>
      </c>
      <c r="F1087" s="6">
        <v>0</v>
      </c>
      <c r="G1087" s="6">
        <f>B1087+E1087</f>
        <v>0</v>
      </c>
      <c r="H1087" s="6">
        <v>0</v>
      </c>
      <c r="I1087" s="6">
        <v>0</v>
      </c>
      <c r="K1087" s="15" t="s">
        <v>615</v>
      </c>
      <c r="M1087" s="16"/>
      <c r="N1087" s="59" t="s">
        <v>615</v>
      </c>
    </row>
    <row r="1088" spans="1:14" x14ac:dyDescent="0.35">
      <c r="A1088" s="1" t="s">
        <v>579</v>
      </c>
      <c r="B1088" s="6" t="s">
        <v>8</v>
      </c>
      <c r="C1088" s="6" t="s">
        <v>8</v>
      </c>
      <c r="D1088" s="6" t="s">
        <v>8</v>
      </c>
      <c r="F1088" s="6" t="s">
        <v>8</v>
      </c>
      <c r="H1088" s="6" t="s">
        <v>8</v>
      </c>
      <c r="I1088" s="6" t="s">
        <v>8</v>
      </c>
      <c r="M1088" s="16"/>
      <c r="N1088" s="60"/>
    </row>
    <row r="1089" spans="1:17" x14ac:dyDescent="0.35">
      <c r="A1089" t="s">
        <v>8</v>
      </c>
      <c r="N1089" s="60"/>
    </row>
    <row r="1090" spans="1:17" x14ac:dyDescent="0.35">
      <c r="A1090" s="1" t="s">
        <v>580</v>
      </c>
      <c r="B1090" s="6">
        <v>0</v>
      </c>
      <c r="C1090" s="6">
        <v>0</v>
      </c>
      <c r="D1090" s="6">
        <v>0</v>
      </c>
      <c r="F1090" s="6">
        <v>0</v>
      </c>
      <c r="G1090" s="6">
        <f>B1090+E1090</f>
        <v>0</v>
      </c>
      <c r="H1090" s="6">
        <v>0</v>
      </c>
      <c r="I1090" s="6">
        <v>0</v>
      </c>
      <c r="K1090" s="15" t="s">
        <v>615</v>
      </c>
      <c r="M1090" s="16"/>
      <c r="N1090" s="59" t="s">
        <v>615</v>
      </c>
    </row>
    <row r="1091" spans="1:17" x14ac:dyDescent="0.35">
      <c r="A1091" s="1" t="s">
        <v>581</v>
      </c>
      <c r="B1091" s="6" t="s">
        <v>8</v>
      </c>
      <c r="C1091" s="6" t="s">
        <v>8</v>
      </c>
      <c r="D1091" s="6" t="s">
        <v>8</v>
      </c>
      <c r="F1091" s="6" t="s">
        <v>8</v>
      </c>
      <c r="H1091" s="6" t="s">
        <v>8</v>
      </c>
      <c r="I1091" s="6" t="s">
        <v>8</v>
      </c>
      <c r="M1091" s="16"/>
      <c r="N1091" s="60"/>
    </row>
    <row r="1092" spans="1:17" x14ac:dyDescent="0.35">
      <c r="A1092" t="s">
        <v>8</v>
      </c>
      <c r="N1092" s="60"/>
    </row>
    <row r="1093" spans="1:17" x14ac:dyDescent="0.35">
      <c r="A1093" s="1" t="s">
        <v>306</v>
      </c>
      <c r="B1093" s="6">
        <v>0</v>
      </c>
      <c r="C1093" s="6">
        <v>0</v>
      </c>
      <c r="D1093" s="6">
        <v>0</v>
      </c>
      <c r="F1093" s="6">
        <v>0</v>
      </c>
      <c r="G1093" s="6">
        <f>B1093+E1093</f>
        <v>0</v>
      </c>
      <c r="H1093" s="6">
        <v>0</v>
      </c>
      <c r="I1093" s="6">
        <v>0</v>
      </c>
      <c r="K1093" s="15" t="s">
        <v>615</v>
      </c>
      <c r="M1093" s="16"/>
      <c r="N1093" s="59" t="s">
        <v>615</v>
      </c>
    </row>
    <row r="1094" spans="1:17" x14ac:dyDescent="0.35">
      <c r="A1094" s="1" t="s">
        <v>582</v>
      </c>
      <c r="B1094" s="6" t="s">
        <v>8</v>
      </c>
      <c r="C1094" s="6" t="s">
        <v>8</v>
      </c>
      <c r="D1094" s="6" t="s">
        <v>8</v>
      </c>
      <c r="F1094" s="6" t="s">
        <v>8</v>
      </c>
      <c r="H1094" s="6" t="s">
        <v>8</v>
      </c>
      <c r="I1094" s="6" t="s">
        <v>8</v>
      </c>
      <c r="M1094" s="16"/>
    </row>
    <row r="1095" spans="1:17" x14ac:dyDescent="0.35">
      <c r="A1095" t="s">
        <v>8</v>
      </c>
      <c r="M1095" s="62">
        <f>SUM(M3:M1094)</f>
        <v>7432697.9992649993</v>
      </c>
    </row>
    <row r="1096" spans="1:17" x14ac:dyDescent="0.35">
      <c r="A1096" s="1" t="s">
        <v>583</v>
      </c>
      <c r="B1096" s="24">
        <f t="shared" ref="B1096:I1096" si="0">SUM(B6:B1093)</f>
        <v>6576076</v>
      </c>
      <c r="C1096" s="6">
        <f t="shared" si="0"/>
        <v>3186858.1399999992</v>
      </c>
      <c r="D1096" s="6">
        <f t="shared" si="0"/>
        <v>248342.31</v>
      </c>
      <c r="E1096" s="6">
        <f t="shared" si="0"/>
        <v>1444489.48</v>
      </c>
      <c r="F1096" s="6">
        <f t="shared" si="0"/>
        <v>9352694.4500000011</v>
      </c>
      <c r="G1096" s="6" t="e">
        <f t="shared" si="0"/>
        <v>#REF!</v>
      </c>
      <c r="H1096" s="24">
        <f t="shared" si="0"/>
        <v>5637604.4200000009</v>
      </c>
      <c r="I1096" s="6">
        <f t="shared" si="0"/>
        <v>3715090.0299999984</v>
      </c>
      <c r="K1096" s="17">
        <f>SUM(K6:K1093)</f>
        <v>6592569.5390476184</v>
      </c>
      <c r="M1096" s="17"/>
      <c r="Q1096" s="6">
        <f>SUM(Q6:Q1093)</f>
        <v>2385455.6292650001</v>
      </c>
    </row>
    <row r="1097" spans="1:17" x14ac:dyDescent="0.35">
      <c r="A1097" s="1" t="s">
        <v>584</v>
      </c>
      <c r="B1097" s="6" t="s">
        <v>8</v>
      </c>
      <c r="C1097" s="6" t="s">
        <v>8</v>
      </c>
      <c r="D1097" s="6" t="s">
        <v>8</v>
      </c>
      <c r="F1097" s="6" t="s">
        <v>8</v>
      </c>
      <c r="H1097" s="6" t="s">
        <v>8</v>
      </c>
      <c r="I1097" s="6" t="s">
        <v>8</v>
      </c>
      <c r="M1097" s="16"/>
    </row>
    <row r="1098" spans="1:17" x14ac:dyDescent="0.35">
      <c r="A1098" t="s">
        <v>587</v>
      </c>
      <c r="B1098" s="6">
        <v>6691257</v>
      </c>
      <c r="E1098" s="6" t="e">
        <f>G1096-B1098</f>
        <v>#REF!</v>
      </c>
    </row>
  </sheetData>
  <pageMargins left="0.25" right="0.25" top="1.0416666666666667" bottom="0.75" header="0.25" footer="0.3"/>
  <pageSetup scale="32" fitToHeight="0" orientation="portrait" r:id="rId1"/>
  <headerFooter>
    <oddHeader>&amp;L&amp;BA12010  Oper:LW 
Date &amp;D
Time &amp;T&amp;C&amp;C &amp;BCity of Lavernia 
EXPENSE REPORT - ALL FUNDS 
June 2025&amp;R&amp;BPage &amp;P
Expense- ALL FUNDS-Budget     
Period 06/2025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5454-4469-4EC1-8F22-D9CCF98214B4}">
  <sheetPr>
    <pageSetUpPr fitToPage="1"/>
  </sheetPr>
  <dimension ref="A1:Q127"/>
  <sheetViews>
    <sheetView workbookViewId="0">
      <selection activeCell="P3" sqref="P3"/>
    </sheetView>
  </sheetViews>
  <sheetFormatPr defaultRowHeight="14.5" x14ac:dyDescent="0.35"/>
  <cols>
    <col min="1" max="1" width="31.90625" bestFit="1" customWidth="1"/>
    <col min="2" max="2" width="17.1796875" bestFit="1" customWidth="1"/>
    <col min="3" max="3" width="17" bestFit="1" customWidth="1"/>
    <col min="4" max="4" width="11" bestFit="1" customWidth="1"/>
    <col min="5" max="5" width="8.54296875" bestFit="1" customWidth="1"/>
    <col min="6" max="6" width="13.90625" bestFit="1" customWidth="1"/>
    <col min="7" max="7" width="9.90625" bestFit="1" customWidth="1"/>
    <col min="8" max="8" width="17.26953125" bestFit="1" customWidth="1"/>
    <col min="9" max="9" width="11" bestFit="1" customWidth="1"/>
    <col min="11" max="11" width="16.08984375" bestFit="1" customWidth="1"/>
    <col min="13" max="13" width="15.90625" bestFit="1" customWidth="1"/>
    <col min="14" max="14" width="13.7265625" bestFit="1" customWidth="1"/>
    <col min="17" max="17" width="11.81640625" bestFit="1" customWidth="1"/>
  </cols>
  <sheetData>
    <row r="1" spans="1:17" ht="58" x14ac:dyDescent="0.35">
      <c r="A1" s="2" t="s">
        <v>0</v>
      </c>
      <c r="B1" s="25" t="s">
        <v>1</v>
      </c>
      <c r="C1" s="4" t="s">
        <v>2</v>
      </c>
      <c r="D1" s="4" t="s">
        <v>3</v>
      </c>
      <c r="E1" s="7" t="s">
        <v>586</v>
      </c>
      <c r="F1" s="4" t="s">
        <v>4</v>
      </c>
      <c r="G1" s="7" t="s">
        <v>585</v>
      </c>
      <c r="H1" s="25" t="s">
        <v>5</v>
      </c>
      <c r="I1" s="4" t="s">
        <v>6</v>
      </c>
      <c r="J1" s="4"/>
      <c r="K1" s="26" t="s">
        <v>589</v>
      </c>
      <c r="M1" s="27" t="s">
        <v>588</v>
      </c>
      <c r="N1" s="10" t="s">
        <v>590</v>
      </c>
      <c r="Q1" s="28" t="s">
        <v>610</v>
      </c>
    </row>
    <row r="2" spans="1:17" x14ac:dyDescent="0.3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2"/>
      <c r="L2" s="13"/>
      <c r="M2" s="14" t="s">
        <v>965</v>
      </c>
    </row>
    <row r="3" spans="1:17" x14ac:dyDescent="0.35">
      <c r="A3" s="1" t="s">
        <v>304</v>
      </c>
      <c r="B3" s="6">
        <v>0</v>
      </c>
      <c r="C3" s="6">
        <v>0</v>
      </c>
      <c r="D3" s="6">
        <v>0</v>
      </c>
      <c r="E3" s="6"/>
      <c r="F3" s="6">
        <v>0</v>
      </c>
      <c r="G3" s="6">
        <f>B3+E3</f>
        <v>0</v>
      </c>
      <c r="H3" s="6">
        <v>0</v>
      </c>
      <c r="I3" s="6">
        <v>0</v>
      </c>
      <c r="J3" s="6"/>
      <c r="K3" s="15">
        <v>0</v>
      </c>
      <c r="M3" s="16">
        <v>0</v>
      </c>
    </row>
    <row r="4" spans="1:17" x14ac:dyDescent="0.35">
      <c r="A4" s="1" t="s">
        <v>371</v>
      </c>
      <c r="B4" s="6" t="s">
        <v>8</v>
      </c>
      <c r="C4" s="6" t="s">
        <v>8</v>
      </c>
      <c r="D4" s="6" t="s">
        <v>8</v>
      </c>
      <c r="E4" s="6"/>
      <c r="F4" s="6" t="s">
        <v>8</v>
      </c>
      <c r="G4" s="6"/>
      <c r="H4" s="6" t="s">
        <v>8</v>
      </c>
      <c r="I4" s="6" t="s">
        <v>8</v>
      </c>
      <c r="J4" s="6"/>
      <c r="K4" s="15"/>
      <c r="M4" s="16"/>
    </row>
    <row r="5" spans="1:17" x14ac:dyDescent="0.35">
      <c r="A5" t="s">
        <v>8</v>
      </c>
      <c r="B5" s="6"/>
      <c r="C5" s="6"/>
      <c r="D5" s="6"/>
      <c r="E5" s="6"/>
      <c r="F5" s="6"/>
      <c r="G5" s="6"/>
      <c r="H5" s="6"/>
      <c r="I5" s="6"/>
      <c r="J5" s="6"/>
      <c r="K5" s="15"/>
      <c r="M5" s="16"/>
    </row>
    <row r="6" spans="1:17" x14ac:dyDescent="0.35">
      <c r="A6" s="1" t="s">
        <v>372</v>
      </c>
      <c r="B6" s="6">
        <v>0</v>
      </c>
      <c r="C6" s="6">
        <v>0</v>
      </c>
      <c r="D6" s="6">
        <v>0</v>
      </c>
      <c r="E6" s="6"/>
      <c r="F6" s="6">
        <v>0</v>
      </c>
      <c r="G6" s="6">
        <f>B6+E6</f>
        <v>0</v>
      </c>
      <c r="H6" s="6">
        <v>0</v>
      </c>
      <c r="I6" s="6">
        <v>0</v>
      </c>
      <c r="J6" s="6"/>
      <c r="K6" s="15">
        <v>0</v>
      </c>
      <c r="M6" s="16">
        <v>0</v>
      </c>
      <c r="N6" s="59" t="s">
        <v>615</v>
      </c>
    </row>
    <row r="7" spans="1:17" x14ac:dyDescent="0.35">
      <c r="A7" s="1" t="s">
        <v>373</v>
      </c>
      <c r="B7" s="6" t="s">
        <v>8</v>
      </c>
      <c r="C7" s="6" t="s">
        <v>8</v>
      </c>
      <c r="D7" s="6" t="s">
        <v>8</v>
      </c>
      <c r="E7" s="6"/>
      <c r="F7" s="6" t="s">
        <v>8</v>
      </c>
      <c r="G7" s="6"/>
      <c r="H7" s="6" t="s">
        <v>8</v>
      </c>
      <c r="I7" s="6" t="s">
        <v>8</v>
      </c>
      <c r="J7" s="6"/>
      <c r="K7" s="15"/>
      <c r="M7" s="16"/>
    </row>
    <row r="8" spans="1:17" x14ac:dyDescent="0.35">
      <c r="A8" t="s">
        <v>8</v>
      </c>
      <c r="B8" s="6"/>
      <c r="C8" s="6"/>
      <c r="D8" s="6"/>
      <c r="E8" s="6"/>
      <c r="F8" s="6"/>
      <c r="G8" s="6"/>
      <c r="H8" s="6"/>
      <c r="I8" s="6"/>
      <c r="J8" s="6"/>
      <c r="K8" s="15"/>
      <c r="M8" s="16"/>
    </row>
    <row r="9" spans="1:17" x14ac:dyDescent="0.35">
      <c r="A9" s="1" t="s">
        <v>374</v>
      </c>
      <c r="B9" s="6">
        <v>60000</v>
      </c>
      <c r="C9" s="6">
        <v>0</v>
      </c>
      <c r="D9" s="6">
        <v>0</v>
      </c>
      <c r="E9" s="6"/>
      <c r="F9" s="6">
        <v>60000</v>
      </c>
      <c r="G9" s="6">
        <f>B9+E9</f>
        <v>60000</v>
      </c>
      <c r="H9" s="6">
        <v>0</v>
      </c>
      <c r="I9" s="6">
        <v>60000</v>
      </c>
      <c r="J9" s="6"/>
      <c r="K9" s="15">
        <v>60000</v>
      </c>
      <c r="M9" s="16">
        <v>0</v>
      </c>
    </row>
    <row r="10" spans="1:17" x14ac:dyDescent="0.35">
      <c r="A10" s="1" t="s">
        <v>375</v>
      </c>
      <c r="B10" s="6" t="s">
        <v>8</v>
      </c>
      <c r="C10" s="6" t="s">
        <v>8</v>
      </c>
      <c r="D10" s="6" t="s">
        <v>8</v>
      </c>
      <c r="E10" s="6"/>
      <c r="F10" s="6" t="s">
        <v>8</v>
      </c>
      <c r="G10" s="6"/>
      <c r="H10" s="6" t="s">
        <v>8</v>
      </c>
      <c r="I10" s="6" t="s">
        <v>8</v>
      </c>
      <c r="J10" s="6"/>
      <c r="K10" s="15"/>
      <c r="M10" s="16"/>
    </row>
    <row r="11" spans="1:17" x14ac:dyDescent="0.35">
      <c r="A1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15"/>
      <c r="M11" s="16"/>
    </row>
    <row r="12" spans="1:17" x14ac:dyDescent="0.35">
      <c r="A12" s="1" t="s">
        <v>376</v>
      </c>
      <c r="B12" s="6">
        <v>0</v>
      </c>
      <c r="C12" s="6">
        <v>0</v>
      </c>
      <c r="D12" s="6">
        <v>0</v>
      </c>
      <c r="E12" s="6"/>
      <c r="F12" s="6">
        <v>0</v>
      </c>
      <c r="G12" s="6">
        <f>B12+E12</f>
        <v>0</v>
      </c>
      <c r="H12" s="6">
        <v>0</v>
      </c>
      <c r="I12" s="6">
        <v>0</v>
      </c>
      <c r="J12" s="6"/>
      <c r="K12" s="15">
        <v>0</v>
      </c>
      <c r="M12" s="16">
        <v>0</v>
      </c>
      <c r="N12" s="59" t="s">
        <v>615</v>
      </c>
    </row>
    <row r="13" spans="1:17" x14ac:dyDescent="0.35">
      <c r="A13" s="1" t="s">
        <v>377</v>
      </c>
      <c r="B13" s="6" t="s">
        <v>8</v>
      </c>
      <c r="C13" s="6" t="s">
        <v>8</v>
      </c>
      <c r="D13" s="6" t="s">
        <v>8</v>
      </c>
      <c r="E13" s="6"/>
      <c r="F13" s="6" t="s">
        <v>8</v>
      </c>
      <c r="G13" s="6"/>
      <c r="H13" s="6" t="s">
        <v>8</v>
      </c>
      <c r="I13" s="6" t="s">
        <v>8</v>
      </c>
      <c r="J13" s="6"/>
      <c r="K13" s="15"/>
      <c r="M13" s="16"/>
    </row>
    <row r="14" spans="1:17" x14ac:dyDescent="0.35">
      <c r="A14" t="s">
        <v>8</v>
      </c>
      <c r="B14" s="6"/>
      <c r="C14" s="6"/>
      <c r="D14" s="6"/>
      <c r="E14" s="6"/>
      <c r="F14" s="6"/>
      <c r="G14" s="6"/>
      <c r="H14" s="6"/>
      <c r="I14" s="6"/>
      <c r="J14" s="6"/>
      <c r="K14" s="15"/>
      <c r="M14" s="16"/>
    </row>
    <row r="15" spans="1:17" x14ac:dyDescent="0.35">
      <c r="A15" s="1" t="s">
        <v>110</v>
      </c>
      <c r="B15" s="6">
        <v>0</v>
      </c>
      <c r="C15" s="6">
        <v>0</v>
      </c>
      <c r="D15" s="6">
        <v>0</v>
      </c>
      <c r="E15" s="6"/>
      <c r="F15" s="6">
        <v>0</v>
      </c>
      <c r="G15" s="6">
        <f>B15+E15</f>
        <v>0</v>
      </c>
      <c r="H15" s="6">
        <v>0</v>
      </c>
      <c r="I15" s="6">
        <v>0</v>
      </c>
      <c r="J15" s="6"/>
      <c r="K15" s="15">
        <v>0</v>
      </c>
      <c r="M15" s="16">
        <v>0</v>
      </c>
      <c r="N15" s="59" t="s">
        <v>615</v>
      </c>
    </row>
    <row r="16" spans="1:17" x14ac:dyDescent="0.35">
      <c r="A16" s="1" t="s">
        <v>378</v>
      </c>
      <c r="B16" s="6" t="s">
        <v>8</v>
      </c>
      <c r="C16" s="6" t="s">
        <v>8</v>
      </c>
      <c r="D16" s="6" t="s">
        <v>8</v>
      </c>
      <c r="E16" s="6"/>
      <c r="F16" s="6" t="s">
        <v>8</v>
      </c>
      <c r="G16" s="6"/>
      <c r="H16" s="6" t="s">
        <v>8</v>
      </c>
      <c r="I16" s="6" t="s">
        <v>8</v>
      </c>
      <c r="J16" s="6"/>
      <c r="K16" s="15"/>
      <c r="M16" s="16"/>
    </row>
    <row r="17" spans="1:14" x14ac:dyDescent="0.35">
      <c r="A17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15"/>
      <c r="M17" s="16"/>
    </row>
    <row r="18" spans="1:14" x14ac:dyDescent="0.35">
      <c r="A18" s="1" t="s">
        <v>379</v>
      </c>
      <c r="B18" s="6">
        <v>0</v>
      </c>
      <c r="C18" s="6">
        <v>0</v>
      </c>
      <c r="D18" s="6">
        <v>0</v>
      </c>
      <c r="E18" s="6"/>
      <c r="F18" s="6">
        <v>0</v>
      </c>
      <c r="G18" s="6">
        <f>B18+E18</f>
        <v>0</v>
      </c>
      <c r="H18" s="6">
        <v>0</v>
      </c>
      <c r="I18" s="6">
        <v>0</v>
      </c>
      <c r="J18" s="6"/>
      <c r="K18" s="15">
        <v>0</v>
      </c>
      <c r="M18" s="16">
        <v>0</v>
      </c>
      <c r="N18" s="59" t="s">
        <v>615</v>
      </c>
    </row>
    <row r="19" spans="1:14" x14ac:dyDescent="0.35">
      <c r="A19" s="1" t="s">
        <v>380</v>
      </c>
      <c r="B19" s="6" t="s">
        <v>8</v>
      </c>
      <c r="C19" s="6" t="s">
        <v>8</v>
      </c>
      <c r="D19" s="6" t="s">
        <v>8</v>
      </c>
      <c r="E19" s="6"/>
      <c r="F19" s="6" t="s">
        <v>8</v>
      </c>
      <c r="G19" s="6"/>
      <c r="H19" s="6" t="s">
        <v>8</v>
      </c>
      <c r="I19" s="6" t="s">
        <v>8</v>
      </c>
      <c r="J19" s="6"/>
      <c r="K19" s="15"/>
      <c r="M19" s="16"/>
    </row>
    <row r="20" spans="1:14" x14ac:dyDescent="0.35">
      <c r="A20" t="s">
        <v>8</v>
      </c>
      <c r="B20" s="6"/>
      <c r="C20" s="6"/>
      <c r="D20" s="6"/>
      <c r="E20" s="6"/>
      <c r="F20" s="6"/>
      <c r="G20" s="6"/>
      <c r="H20" s="6"/>
      <c r="I20" s="6"/>
      <c r="J20" s="6"/>
      <c r="K20" s="15"/>
      <c r="M20" s="16"/>
    </row>
    <row r="21" spans="1:14" x14ac:dyDescent="0.35">
      <c r="A21" s="1" t="s">
        <v>304</v>
      </c>
      <c r="B21" s="6">
        <v>0</v>
      </c>
      <c r="C21" s="6">
        <v>0</v>
      </c>
      <c r="D21" s="6">
        <v>0</v>
      </c>
      <c r="E21" s="6"/>
      <c r="F21" s="6">
        <v>0</v>
      </c>
      <c r="G21" s="6">
        <f>B21+E21</f>
        <v>0</v>
      </c>
      <c r="H21" s="6">
        <v>0</v>
      </c>
      <c r="I21" s="6">
        <v>0</v>
      </c>
      <c r="J21" s="6"/>
      <c r="K21" s="15">
        <v>0</v>
      </c>
      <c r="M21" s="16">
        <v>0</v>
      </c>
    </row>
    <row r="22" spans="1:14" x14ac:dyDescent="0.35">
      <c r="A22" s="1" t="s">
        <v>381</v>
      </c>
      <c r="B22" s="6" t="s">
        <v>8</v>
      </c>
      <c r="C22" s="6" t="s">
        <v>8</v>
      </c>
      <c r="D22" s="6" t="s">
        <v>8</v>
      </c>
      <c r="E22" s="6"/>
      <c r="F22" s="6" t="s">
        <v>8</v>
      </c>
      <c r="G22" s="6"/>
      <c r="H22" s="6" t="s">
        <v>8</v>
      </c>
      <c r="I22" s="6" t="s">
        <v>8</v>
      </c>
      <c r="J22" s="6"/>
      <c r="K22" s="15"/>
      <c r="M22" s="16"/>
    </row>
    <row r="23" spans="1:14" x14ac:dyDescent="0.35">
      <c r="A23" t="s">
        <v>8</v>
      </c>
      <c r="B23" s="6"/>
      <c r="C23" s="6"/>
      <c r="D23" s="6"/>
      <c r="E23" s="6"/>
      <c r="F23" s="6"/>
      <c r="G23" s="6"/>
      <c r="H23" s="6"/>
      <c r="I23" s="6"/>
      <c r="J23" s="6"/>
      <c r="K23" s="15"/>
      <c r="M23" s="16"/>
    </row>
    <row r="24" spans="1:14" x14ac:dyDescent="0.35">
      <c r="A24" s="1" t="s">
        <v>382</v>
      </c>
      <c r="B24" s="6">
        <v>0</v>
      </c>
      <c r="C24" s="6">
        <v>0</v>
      </c>
      <c r="D24" s="6">
        <v>0</v>
      </c>
      <c r="E24" s="6"/>
      <c r="F24" s="6">
        <v>0</v>
      </c>
      <c r="G24" s="6">
        <f>B24+E24</f>
        <v>0</v>
      </c>
      <c r="H24" s="6">
        <v>0</v>
      </c>
      <c r="I24" s="6">
        <v>0</v>
      </c>
      <c r="J24" s="6"/>
      <c r="K24" s="15">
        <v>0</v>
      </c>
      <c r="M24" s="16">
        <v>0</v>
      </c>
      <c r="N24" s="59" t="s">
        <v>615</v>
      </c>
    </row>
    <row r="25" spans="1:14" x14ac:dyDescent="0.35">
      <c r="A25" s="1" t="s">
        <v>383</v>
      </c>
      <c r="B25" s="6" t="s">
        <v>8</v>
      </c>
      <c r="C25" s="6" t="s">
        <v>8</v>
      </c>
      <c r="D25" s="6" t="s">
        <v>8</v>
      </c>
      <c r="E25" s="6"/>
      <c r="F25" s="6" t="s">
        <v>8</v>
      </c>
      <c r="G25" s="6"/>
      <c r="H25" s="6" t="s">
        <v>8</v>
      </c>
      <c r="I25" s="6" t="s">
        <v>8</v>
      </c>
      <c r="J25" s="6"/>
      <c r="K25" s="15"/>
      <c r="M25" s="16"/>
    </row>
    <row r="26" spans="1:14" x14ac:dyDescent="0.35">
      <c r="A26" t="s">
        <v>8</v>
      </c>
      <c r="B26" s="6"/>
      <c r="C26" s="6"/>
      <c r="D26" s="6"/>
      <c r="E26" s="6"/>
      <c r="F26" s="6"/>
      <c r="G26" s="6"/>
      <c r="H26" s="6"/>
      <c r="I26" s="6"/>
      <c r="J26" s="6"/>
      <c r="K26" s="15"/>
      <c r="M26" s="16"/>
    </row>
    <row r="27" spans="1:14" x14ac:dyDescent="0.35">
      <c r="A27" s="1" t="s">
        <v>384</v>
      </c>
      <c r="B27" s="6">
        <v>0</v>
      </c>
      <c r="C27" s="6">
        <v>0</v>
      </c>
      <c r="D27" s="6">
        <v>0</v>
      </c>
      <c r="E27" s="6"/>
      <c r="F27" s="6">
        <v>0</v>
      </c>
      <c r="G27" s="6">
        <f>B27+E27</f>
        <v>0</v>
      </c>
      <c r="H27" s="6">
        <v>0</v>
      </c>
      <c r="I27" s="6">
        <v>0</v>
      </c>
      <c r="J27" s="6"/>
      <c r="K27" s="15">
        <v>0</v>
      </c>
      <c r="M27" s="16">
        <v>0</v>
      </c>
      <c r="N27" s="59" t="s">
        <v>615</v>
      </c>
    </row>
    <row r="28" spans="1:14" x14ac:dyDescent="0.35">
      <c r="A28" s="1" t="s">
        <v>385</v>
      </c>
      <c r="B28" s="6" t="s">
        <v>8</v>
      </c>
      <c r="C28" s="6" t="s">
        <v>8</v>
      </c>
      <c r="D28" s="6" t="s">
        <v>8</v>
      </c>
      <c r="E28" s="6"/>
      <c r="F28" s="6" t="s">
        <v>8</v>
      </c>
      <c r="G28" s="6"/>
      <c r="H28" s="6" t="s">
        <v>8</v>
      </c>
      <c r="I28" s="6" t="s">
        <v>8</v>
      </c>
      <c r="J28" s="6"/>
      <c r="K28" s="15"/>
      <c r="M28" s="16"/>
    </row>
    <row r="29" spans="1:14" x14ac:dyDescent="0.35">
      <c r="A29" t="s">
        <v>8</v>
      </c>
      <c r="B29" s="6"/>
      <c r="C29" s="6"/>
      <c r="D29" s="6"/>
      <c r="E29" s="6"/>
      <c r="F29" s="6"/>
      <c r="G29" s="6"/>
      <c r="H29" s="6"/>
      <c r="I29" s="6"/>
      <c r="J29" s="6"/>
      <c r="K29" s="15"/>
      <c r="M29" s="16"/>
    </row>
    <row r="30" spans="1:14" x14ac:dyDescent="0.35">
      <c r="A30" s="1" t="s">
        <v>386</v>
      </c>
      <c r="B30" s="6">
        <v>0</v>
      </c>
      <c r="C30" s="6">
        <v>0</v>
      </c>
      <c r="D30" s="6">
        <v>0</v>
      </c>
      <c r="E30" s="6"/>
      <c r="F30" s="6">
        <v>0</v>
      </c>
      <c r="G30" s="6">
        <f>B30+E30</f>
        <v>0</v>
      </c>
      <c r="H30" s="6">
        <v>0</v>
      </c>
      <c r="I30" s="6">
        <v>0</v>
      </c>
      <c r="J30" s="6"/>
      <c r="K30" s="15">
        <v>0</v>
      </c>
      <c r="M30" s="16">
        <v>0</v>
      </c>
      <c r="N30" s="59" t="s">
        <v>615</v>
      </c>
    </row>
    <row r="31" spans="1:14" x14ac:dyDescent="0.35">
      <c r="A31" s="1" t="s">
        <v>387</v>
      </c>
      <c r="B31" s="6" t="s">
        <v>8</v>
      </c>
      <c r="C31" s="6" t="s">
        <v>8</v>
      </c>
      <c r="D31" s="6" t="s">
        <v>8</v>
      </c>
      <c r="E31" s="6"/>
      <c r="F31" s="6" t="s">
        <v>8</v>
      </c>
      <c r="G31" s="6"/>
      <c r="H31" s="6" t="s">
        <v>8</v>
      </c>
      <c r="I31" s="6" t="s">
        <v>8</v>
      </c>
      <c r="J31" s="6"/>
      <c r="K31" s="15"/>
      <c r="M31" s="16"/>
    </row>
    <row r="32" spans="1:14" x14ac:dyDescent="0.35">
      <c r="A32" t="s">
        <v>8</v>
      </c>
      <c r="B32" s="6"/>
      <c r="C32" s="6"/>
      <c r="D32" s="6"/>
      <c r="E32" s="6"/>
      <c r="F32" s="6"/>
      <c r="G32" s="6"/>
      <c r="H32" s="6"/>
      <c r="I32" s="6"/>
      <c r="J32" s="6"/>
      <c r="K32" s="15"/>
      <c r="M32" s="16"/>
    </row>
    <row r="33" spans="1:14" x14ac:dyDescent="0.35">
      <c r="A33" s="1" t="s">
        <v>388</v>
      </c>
      <c r="B33" s="6">
        <v>0</v>
      </c>
      <c r="C33" s="6">
        <v>0</v>
      </c>
      <c r="D33" s="6">
        <v>0</v>
      </c>
      <c r="E33" s="6"/>
      <c r="F33" s="6">
        <v>0</v>
      </c>
      <c r="G33" s="6">
        <f>B33+E33</f>
        <v>0</v>
      </c>
      <c r="H33" s="6">
        <v>0</v>
      </c>
      <c r="I33" s="6">
        <v>0</v>
      </c>
      <c r="J33" s="6"/>
      <c r="K33" s="15">
        <v>0</v>
      </c>
      <c r="M33" s="16">
        <v>0</v>
      </c>
      <c r="N33" s="59" t="s">
        <v>615</v>
      </c>
    </row>
    <row r="34" spans="1:14" x14ac:dyDescent="0.35">
      <c r="A34" s="1" t="s">
        <v>389</v>
      </c>
      <c r="B34" s="6" t="s">
        <v>8</v>
      </c>
      <c r="C34" s="6" t="s">
        <v>8</v>
      </c>
      <c r="D34" s="6" t="s">
        <v>8</v>
      </c>
      <c r="E34" s="6"/>
      <c r="F34" s="6" t="s">
        <v>8</v>
      </c>
      <c r="G34" s="6"/>
      <c r="H34" s="6" t="s">
        <v>8</v>
      </c>
      <c r="I34" s="6" t="s">
        <v>8</v>
      </c>
      <c r="J34" s="6"/>
      <c r="K34" s="15"/>
      <c r="M34" s="16"/>
    </row>
    <row r="35" spans="1:14" x14ac:dyDescent="0.35">
      <c r="A35" t="s">
        <v>8</v>
      </c>
      <c r="B35" s="6"/>
      <c r="C35" s="6"/>
      <c r="D35" s="6"/>
      <c r="E35" s="6"/>
      <c r="F35" s="6"/>
      <c r="G35" s="6"/>
      <c r="H35" s="6"/>
      <c r="I35" s="6"/>
      <c r="J35" s="6"/>
      <c r="K35" s="15"/>
      <c r="M35" s="16"/>
    </row>
    <row r="36" spans="1:14" x14ac:dyDescent="0.35">
      <c r="A36" s="1" t="s">
        <v>390</v>
      </c>
      <c r="B36" s="6">
        <v>0</v>
      </c>
      <c r="C36" s="6">
        <v>500</v>
      </c>
      <c r="D36" s="6">
        <v>0</v>
      </c>
      <c r="E36" s="6"/>
      <c r="F36" s="6">
        <v>500</v>
      </c>
      <c r="G36" s="6">
        <f>B36+E36</f>
        <v>0</v>
      </c>
      <c r="H36" s="6">
        <v>500</v>
      </c>
      <c r="I36" s="6">
        <v>0</v>
      </c>
      <c r="J36" s="6"/>
      <c r="K36" s="15">
        <v>0</v>
      </c>
      <c r="M36" s="16">
        <v>0</v>
      </c>
      <c r="N36" s="59" t="s">
        <v>615</v>
      </c>
    </row>
    <row r="37" spans="1:14" x14ac:dyDescent="0.35">
      <c r="A37" s="1" t="s">
        <v>391</v>
      </c>
      <c r="B37" s="6" t="s">
        <v>8</v>
      </c>
      <c r="C37" s="6" t="s">
        <v>8</v>
      </c>
      <c r="D37" s="6" t="s">
        <v>8</v>
      </c>
      <c r="E37" s="6"/>
      <c r="F37" s="6" t="s">
        <v>8</v>
      </c>
      <c r="G37" s="6"/>
      <c r="H37" s="6" t="s">
        <v>8</v>
      </c>
      <c r="I37" s="6" t="s">
        <v>8</v>
      </c>
      <c r="J37" s="6"/>
      <c r="K37" s="15"/>
      <c r="M37" s="16"/>
    </row>
    <row r="38" spans="1:14" x14ac:dyDescent="0.35">
      <c r="A38" t="s">
        <v>8</v>
      </c>
      <c r="B38" s="6"/>
      <c r="C38" s="6"/>
      <c r="D38" s="6"/>
      <c r="E38" s="6"/>
      <c r="F38" s="6"/>
      <c r="G38" s="6"/>
      <c r="H38" s="6"/>
      <c r="I38" s="6"/>
      <c r="J38" s="6"/>
      <c r="K38" s="15"/>
      <c r="M38" s="16"/>
    </row>
    <row r="39" spans="1:14" x14ac:dyDescent="0.35">
      <c r="A39" s="1" t="s">
        <v>392</v>
      </c>
      <c r="B39" s="6">
        <v>0</v>
      </c>
      <c r="C39" s="6">
        <v>0</v>
      </c>
      <c r="D39" s="6">
        <v>0</v>
      </c>
      <c r="E39" s="6"/>
      <c r="F39" s="6">
        <v>0</v>
      </c>
      <c r="G39" s="6">
        <f>B39+E39</f>
        <v>0</v>
      </c>
      <c r="H39" s="6">
        <v>0</v>
      </c>
      <c r="I39" s="6">
        <v>0</v>
      </c>
      <c r="J39" s="6"/>
      <c r="K39" s="15">
        <v>0</v>
      </c>
      <c r="M39" s="16">
        <v>0</v>
      </c>
      <c r="N39" s="59" t="s">
        <v>615</v>
      </c>
    </row>
    <row r="40" spans="1:14" x14ac:dyDescent="0.35">
      <c r="A40" s="1" t="s">
        <v>393</v>
      </c>
      <c r="B40" s="6" t="s">
        <v>8</v>
      </c>
      <c r="C40" s="6" t="s">
        <v>8</v>
      </c>
      <c r="D40" s="6" t="s">
        <v>8</v>
      </c>
      <c r="E40" s="6"/>
      <c r="F40" s="6" t="s">
        <v>8</v>
      </c>
      <c r="G40" s="6"/>
      <c r="H40" s="6" t="s">
        <v>8</v>
      </c>
      <c r="I40" s="6" t="s">
        <v>8</v>
      </c>
      <c r="J40" s="6"/>
      <c r="K40" s="15"/>
      <c r="M40" s="16"/>
    </row>
    <row r="41" spans="1:14" x14ac:dyDescent="0.35">
      <c r="A41" t="s">
        <v>8</v>
      </c>
      <c r="B41" s="6"/>
      <c r="C41" s="6"/>
      <c r="D41" s="6"/>
      <c r="E41" s="6"/>
      <c r="F41" s="6"/>
      <c r="G41" s="6"/>
      <c r="H41" s="6"/>
      <c r="I41" s="6"/>
      <c r="J41" s="6"/>
      <c r="K41" s="15"/>
      <c r="M41" s="16"/>
    </row>
    <row r="42" spans="1:14" x14ac:dyDescent="0.35">
      <c r="A42" s="1" t="s">
        <v>394</v>
      </c>
      <c r="B42" s="6">
        <v>0</v>
      </c>
      <c r="C42" s="6">
        <v>0</v>
      </c>
      <c r="D42" s="6">
        <v>0</v>
      </c>
      <c r="E42" s="6"/>
      <c r="F42" s="6">
        <v>0</v>
      </c>
      <c r="G42" s="6">
        <f>B42+E42</f>
        <v>0</v>
      </c>
      <c r="H42" s="6">
        <v>0</v>
      </c>
      <c r="I42" s="6">
        <v>0</v>
      </c>
      <c r="J42" s="6"/>
      <c r="K42" s="15">
        <v>0</v>
      </c>
      <c r="M42" s="16">
        <v>0</v>
      </c>
      <c r="N42" s="59" t="s">
        <v>615</v>
      </c>
    </row>
    <row r="43" spans="1:14" x14ac:dyDescent="0.35">
      <c r="A43" s="1" t="s">
        <v>395</v>
      </c>
      <c r="B43" s="6" t="s">
        <v>8</v>
      </c>
      <c r="C43" s="6" t="s">
        <v>8</v>
      </c>
      <c r="D43" s="6" t="s">
        <v>8</v>
      </c>
      <c r="E43" s="6"/>
      <c r="F43" s="6" t="s">
        <v>8</v>
      </c>
      <c r="G43" s="6"/>
      <c r="H43" s="6" t="s">
        <v>8</v>
      </c>
      <c r="I43" s="6" t="s">
        <v>8</v>
      </c>
      <c r="J43" s="6"/>
      <c r="K43" s="15"/>
      <c r="M43" s="16"/>
    </row>
    <row r="44" spans="1:14" x14ac:dyDescent="0.35">
      <c r="A44" t="s">
        <v>8</v>
      </c>
      <c r="B44" s="6"/>
      <c r="C44" s="6"/>
      <c r="D44" s="6"/>
      <c r="E44" s="6"/>
      <c r="F44" s="6"/>
      <c r="G44" s="6"/>
      <c r="H44" s="6"/>
      <c r="I44" s="6"/>
      <c r="J44" s="6"/>
      <c r="K44" s="15"/>
      <c r="M44" s="16"/>
    </row>
    <row r="45" spans="1:14" x14ac:dyDescent="0.35">
      <c r="A45" s="1" t="s">
        <v>396</v>
      </c>
      <c r="B45" s="6">
        <v>0</v>
      </c>
      <c r="C45" s="6">
        <v>0</v>
      </c>
      <c r="D45" s="6">
        <v>0</v>
      </c>
      <c r="E45" s="6"/>
      <c r="F45" s="6">
        <v>0</v>
      </c>
      <c r="G45" s="6">
        <f>B45+E45</f>
        <v>0</v>
      </c>
      <c r="H45" s="6">
        <v>0</v>
      </c>
      <c r="I45" s="6">
        <v>0</v>
      </c>
      <c r="J45" s="6"/>
      <c r="K45" s="15">
        <v>0</v>
      </c>
      <c r="M45" s="16">
        <v>0</v>
      </c>
      <c r="N45" s="59" t="s">
        <v>615</v>
      </c>
    </row>
    <row r="46" spans="1:14" x14ac:dyDescent="0.35">
      <c r="A46" s="1" t="s">
        <v>397</v>
      </c>
      <c r="B46" s="6" t="s">
        <v>8</v>
      </c>
      <c r="C46" s="6" t="s">
        <v>8</v>
      </c>
      <c r="D46" s="6" t="s">
        <v>8</v>
      </c>
      <c r="E46" s="6"/>
      <c r="F46" s="6" t="s">
        <v>8</v>
      </c>
      <c r="G46" s="6"/>
      <c r="H46" s="6" t="s">
        <v>8</v>
      </c>
      <c r="I46" s="6" t="s">
        <v>8</v>
      </c>
      <c r="J46" s="6"/>
      <c r="K46" s="15"/>
      <c r="M46" s="16"/>
    </row>
    <row r="47" spans="1:14" x14ac:dyDescent="0.35">
      <c r="A47" t="s">
        <v>8</v>
      </c>
      <c r="B47" s="6"/>
      <c r="C47" s="6"/>
      <c r="D47" s="6"/>
      <c r="E47" s="6"/>
      <c r="F47" s="6"/>
      <c r="G47" s="6"/>
      <c r="H47" s="6"/>
      <c r="I47" s="6"/>
      <c r="J47" s="6"/>
      <c r="K47" s="15"/>
      <c r="M47" s="16"/>
    </row>
    <row r="48" spans="1:14" x14ac:dyDescent="0.35">
      <c r="A48" s="1" t="s">
        <v>398</v>
      </c>
      <c r="B48" s="6">
        <v>0</v>
      </c>
      <c r="C48" s="6">
        <v>0</v>
      </c>
      <c r="D48" s="6">
        <v>0</v>
      </c>
      <c r="E48" s="6"/>
      <c r="F48" s="6">
        <v>0</v>
      </c>
      <c r="G48" s="6">
        <f>B48+E48</f>
        <v>0</v>
      </c>
      <c r="H48" s="6">
        <v>0</v>
      </c>
      <c r="I48" s="6">
        <v>0</v>
      </c>
      <c r="J48" s="6"/>
      <c r="K48" s="15">
        <v>0</v>
      </c>
      <c r="M48" s="16">
        <v>0</v>
      </c>
      <c r="N48" s="59" t="s">
        <v>615</v>
      </c>
    </row>
    <row r="49" spans="1:14" x14ac:dyDescent="0.35">
      <c r="A49" s="1" t="s">
        <v>399</v>
      </c>
      <c r="B49" s="6" t="s">
        <v>8</v>
      </c>
      <c r="C49" s="6" t="s">
        <v>8</v>
      </c>
      <c r="D49" s="6" t="s">
        <v>8</v>
      </c>
      <c r="E49" s="6"/>
      <c r="F49" s="6" t="s">
        <v>8</v>
      </c>
      <c r="G49" s="6"/>
      <c r="H49" s="6" t="s">
        <v>8</v>
      </c>
      <c r="I49" s="6" t="s">
        <v>8</v>
      </c>
      <c r="J49" s="6"/>
      <c r="K49" s="15"/>
      <c r="M49" s="16"/>
    </row>
    <row r="50" spans="1:14" x14ac:dyDescent="0.35">
      <c r="A50" t="s">
        <v>8</v>
      </c>
      <c r="B50" s="6"/>
      <c r="C50" s="6"/>
      <c r="D50" s="6"/>
      <c r="E50" s="6"/>
      <c r="F50" s="6"/>
      <c r="G50" s="6"/>
      <c r="H50" s="6"/>
      <c r="I50" s="6"/>
      <c r="J50" s="6"/>
      <c r="K50" s="15"/>
      <c r="M50" s="16"/>
    </row>
    <row r="51" spans="1:14" x14ac:dyDescent="0.35">
      <c r="A51" s="1" t="s">
        <v>400</v>
      </c>
      <c r="B51" s="6">
        <v>0</v>
      </c>
      <c r="C51" s="6">
        <v>0</v>
      </c>
      <c r="D51" s="6">
        <v>0</v>
      </c>
      <c r="E51" s="6"/>
      <c r="F51" s="6">
        <v>0</v>
      </c>
      <c r="G51" s="6">
        <f>B51+E51</f>
        <v>0</v>
      </c>
      <c r="H51" s="6">
        <v>0</v>
      </c>
      <c r="I51" s="6">
        <v>0</v>
      </c>
      <c r="J51" s="6"/>
      <c r="K51" s="15">
        <v>0</v>
      </c>
      <c r="M51" s="16">
        <v>0</v>
      </c>
      <c r="N51" s="59" t="s">
        <v>615</v>
      </c>
    </row>
    <row r="52" spans="1:14" x14ac:dyDescent="0.35">
      <c r="A52" s="1" t="s">
        <v>401</v>
      </c>
      <c r="B52" s="6" t="s">
        <v>8</v>
      </c>
      <c r="C52" s="6" t="s">
        <v>8</v>
      </c>
      <c r="D52" s="6" t="s">
        <v>8</v>
      </c>
      <c r="E52" s="6"/>
      <c r="F52" s="6" t="s">
        <v>8</v>
      </c>
      <c r="G52" s="6"/>
      <c r="H52" s="6" t="s">
        <v>8</v>
      </c>
      <c r="I52" s="6" t="s">
        <v>8</v>
      </c>
      <c r="J52" s="6"/>
      <c r="K52" s="15"/>
      <c r="M52" s="16"/>
    </row>
    <row r="53" spans="1:14" x14ac:dyDescent="0.35">
      <c r="A53" t="s">
        <v>8</v>
      </c>
      <c r="B53" s="6"/>
      <c r="C53" s="6"/>
      <c r="D53" s="6"/>
      <c r="E53" s="6"/>
      <c r="F53" s="6"/>
      <c r="G53" s="6"/>
      <c r="H53" s="6"/>
      <c r="I53" s="6"/>
      <c r="J53" s="6"/>
      <c r="K53" s="15"/>
      <c r="M53" s="16"/>
    </row>
    <row r="54" spans="1:14" x14ac:dyDescent="0.35">
      <c r="A54" s="1" t="s">
        <v>402</v>
      </c>
      <c r="B54" s="6">
        <v>0</v>
      </c>
      <c r="C54" s="6">
        <v>0</v>
      </c>
      <c r="D54" s="6">
        <v>0</v>
      </c>
      <c r="E54" s="6"/>
      <c r="F54" s="6">
        <v>0</v>
      </c>
      <c r="G54" s="6">
        <f>B54+E54</f>
        <v>0</v>
      </c>
      <c r="H54" s="6">
        <v>0</v>
      </c>
      <c r="I54" s="6">
        <v>0</v>
      </c>
      <c r="J54" s="6"/>
      <c r="K54" s="15">
        <v>0</v>
      </c>
      <c r="M54" s="16">
        <v>0</v>
      </c>
      <c r="N54" s="59" t="s">
        <v>615</v>
      </c>
    </row>
    <row r="55" spans="1:14" x14ac:dyDescent="0.35">
      <c r="A55" s="1" t="s">
        <v>403</v>
      </c>
      <c r="B55" s="6" t="s">
        <v>8</v>
      </c>
      <c r="C55" s="6" t="s">
        <v>8</v>
      </c>
      <c r="D55" s="6" t="s">
        <v>8</v>
      </c>
      <c r="E55" s="6"/>
      <c r="F55" s="6" t="s">
        <v>8</v>
      </c>
      <c r="G55" s="6"/>
      <c r="H55" s="6" t="s">
        <v>8</v>
      </c>
      <c r="I55" s="6" t="s">
        <v>8</v>
      </c>
      <c r="J55" s="6"/>
      <c r="K55" s="15"/>
      <c r="M55" s="16"/>
    </row>
    <row r="56" spans="1:14" x14ac:dyDescent="0.35">
      <c r="A56" t="s">
        <v>8</v>
      </c>
      <c r="B56" s="6"/>
      <c r="C56" s="6"/>
      <c r="D56" s="6"/>
      <c r="E56" s="6"/>
      <c r="F56" s="6"/>
      <c r="G56" s="6"/>
      <c r="H56" s="6"/>
      <c r="I56" s="6"/>
      <c r="J56" s="6"/>
      <c r="K56" s="15"/>
      <c r="M56" s="16"/>
    </row>
    <row r="57" spans="1:14" x14ac:dyDescent="0.35">
      <c r="A57" s="1" t="s">
        <v>304</v>
      </c>
      <c r="B57" s="6">
        <v>0</v>
      </c>
      <c r="C57" s="6">
        <v>0</v>
      </c>
      <c r="D57" s="6">
        <v>0</v>
      </c>
      <c r="E57" s="6"/>
      <c r="F57" s="6">
        <v>0</v>
      </c>
      <c r="G57" s="6">
        <f>B57+E57</f>
        <v>0</v>
      </c>
      <c r="H57" s="6">
        <v>0</v>
      </c>
      <c r="I57" s="6">
        <v>0</v>
      </c>
      <c r="J57" s="6"/>
      <c r="K57" s="15">
        <v>0</v>
      </c>
      <c r="M57" s="16">
        <v>0</v>
      </c>
    </row>
    <row r="58" spans="1:14" x14ac:dyDescent="0.35">
      <c r="A58" s="1" t="s">
        <v>404</v>
      </c>
      <c r="B58" s="6" t="s">
        <v>8</v>
      </c>
      <c r="C58" s="6" t="s">
        <v>8</v>
      </c>
      <c r="D58" s="6" t="s">
        <v>8</v>
      </c>
      <c r="E58" s="6"/>
      <c r="F58" s="6" t="s">
        <v>8</v>
      </c>
      <c r="G58" s="6"/>
      <c r="H58" s="6" t="s">
        <v>8</v>
      </c>
      <c r="I58" s="6" t="s">
        <v>8</v>
      </c>
      <c r="J58" s="6"/>
      <c r="K58" s="15"/>
      <c r="M58" s="16"/>
    </row>
    <row r="59" spans="1:14" x14ac:dyDescent="0.35">
      <c r="A59" t="s">
        <v>8</v>
      </c>
      <c r="B59" s="6"/>
      <c r="C59" s="6"/>
      <c r="D59" s="6"/>
      <c r="E59" s="6"/>
      <c r="F59" s="6"/>
      <c r="G59" s="6"/>
      <c r="H59" s="6"/>
      <c r="I59" s="6"/>
      <c r="J59" s="6"/>
      <c r="K59" s="15"/>
      <c r="M59" s="16"/>
    </row>
    <row r="60" spans="1:14" x14ac:dyDescent="0.35">
      <c r="A60" s="1" t="s">
        <v>306</v>
      </c>
      <c r="B60" s="6">
        <v>0</v>
      </c>
      <c r="C60" s="6">
        <v>0</v>
      </c>
      <c r="D60" s="6">
        <v>0</v>
      </c>
      <c r="E60" s="6"/>
      <c r="F60" s="6">
        <v>0</v>
      </c>
      <c r="G60" s="6">
        <f>B60+E60</f>
        <v>0</v>
      </c>
      <c r="H60" s="6">
        <v>0</v>
      </c>
      <c r="I60" s="6">
        <v>0</v>
      </c>
      <c r="J60" s="6"/>
      <c r="K60" s="15">
        <v>0</v>
      </c>
      <c r="M60" s="16">
        <v>0</v>
      </c>
    </row>
    <row r="61" spans="1:14" x14ac:dyDescent="0.35">
      <c r="A61" s="1" t="s">
        <v>405</v>
      </c>
      <c r="B61" s="6" t="s">
        <v>8</v>
      </c>
      <c r="C61" s="6" t="s">
        <v>8</v>
      </c>
      <c r="D61" s="6" t="s">
        <v>8</v>
      </c>
      <c r="E61" s="6"/>
      <c r="F61" s="6" t="s">
        <v>8</v>
      </c>
      <c r="G61" s="6"/>
      <c r="H61" s="6" t="s">
        <v>8</v>
      </c>
      <c r="I61" s="6" t="s">
        <v>8</v>
      </c>
      <c r="J61" s="6"/>
      <c r="K61" s="15"/>
      <c r="M61" s="16"/>
    </row>
    <row r="62" spans="1:14" x14ac:dyDescent="0.35">
      <c r="A62" t="s">
        <v>8</v>
      </c>
      <c r="B62" s="6"/>
      <c r="C62" s="6"/>
      <c r="D62" s="6"/>
      <c r="E62" s="6"/>
      <c r="F62" s="6"/>
      <c r="G62" s="6"/>
      <c r="H62" s="6"/>
      <c r="I62" s="6"/>
      <c r="J62" s="6"/>
      <c r="K62" s="15"/>
      <c r="M62" s="16"/>
      <c r="N62" s="16"/>
    </row>
    <row r="63" spans="1:14" x14ac:dyDescent="0.35">
      <c r="A63" s="1" t="s">
        <v>406</v>
      </c>
      <c r="B63" s="6">
        <v>313000</v>
      </c>
      <c r="C63" s="6">
        <v>0</v>
      </c>
      <c r="D63" s="6">
        <v>0</v>
      </c>
      <c r="E63" s="6"/>
      <c r="F63" s="6">
        <v>49000</v>
      </c>
      <c r="G63" s="6">
        <f>B63+E63</f>
        <v>313000</v>
      </c>
      <c r="H63" s="6">
        <v>0</v>
      </c>
      <c r="I63" s="6">
        <v>49000</v>
      </c>
      <c r="J63" s="6"/>
      <c r="K63" s="15"/>
      <c r="M63" s="15">
        <v>0</v>
      </c>
      <c r="N63" s="59" t="s">
        <v>615</v>
      </c>
    </row>
    <row r="64" spans="1:14" x14ac:dyDescent="0.35">
      <c r="A64" s="1" t="s">
        <v>407</v>
      </c>
      <c r="B64" s="6" t="s">
        <v>8</v>
      </c>
      <c r="C64" s="6" t="s">
        <v>8</v>
      </c>
      <c r="D64" s="6" t="s">
        <v>8</v>
      </c>
      <c r="E64" s="6"/>
      <c r="F64" s="6" t="s">
        <v>8</v>
      </c>
      <c r="G64" s="6"/>
      <c r="H64" s="6" t="s">
        <v>8</v>
      </c>
      <c r="I64" s="6" t="s">
        <v>8</v>
      </c>
      <c r="J64" s="6"/>
      <c r="K64" s="15"/>
      <c r="M64" s="16"/>
      <c r="N64" s="16"/>
    </row>
    <row r="65" spans="1:14" x14ac:dyDescent="0.35">
      <c r="A65" t="s">
        <v>8</v>
      </c>
      <c r="B65" s="6"/>
      <c r="C65" s="6"/>
      <c r="D65" s="6"/>
      <c r="E65" s="6"/>
      <c r="F65" s="6"/>
      <c r="G65" s="6"/>
      <c r="H65" s="6"/>
      <c r="I65" s="6"/>
      <c r="J65" s="6"/>
      <c r="K65" s="15"/>
      <c r="M65" s="16"/>
      <c r="N65" s="16"/>
    </row>
    <row r="66" spans="1:14" x14ac:dyDescent="0.35">
      <c r="A66" s="1" t="s">
        <v>408</v>
      </c>
      <c r="B66" s="6">
        <v>7466</v>
      </c>
      <c r="C66" s="6">
        <v>0</v>
      </c>
      <c r="D66" s="6">
        <v>0</v>
      </c>
      <c r="E66" s="6"/>
      <c r="F66" s="6">
        <v>7466</v>
      </c>
      <c r="G66" s="6">
        <f>B66+E66</f>
        <v>7466</v>
      </c>
      <c r="H66" s="6">
        <v>0</v>
      </c>
      <c r="I66" s="6">
        <v>7466</v>
      </c>
      <c r="J66" s="6"/>
      <c r="K66" s="15"/>
      <c r="M66" s="15">
        <v>0</v>
      </c>
      <c r="N66" s="59" t="s">
        <v>615</v>
      </c>
    </row>
    <row r="67" spans="1:14" x14ac:dyDescent="0.35">
      <c r="A67" s="1" t="s">
        <v>409</v>
      </c>
      <c r="B67" s="6" t="s">
        <v>8</v>
      </c>
      <c r="C67" s="6" t="s">
        <v>8</v>
      </c>
      <c r="D67" s="6" t="s">
        <v>8</v>
      </c>
      <c r="E67" s="6"/>
      <c r="F67" s="6" t="s">
        <v>8</v>
      </c>
      <c r="G67" s="6"/>
      <c r="H67" s="6" t="s">
        <v>8</v>
      </c>
      <c r="I67" s="6" t="s">
        <v>8</v>
      </c>
      <c r="J67" s="6"/>
      <c r="K67" s="15"/>
      <c r="M67" s="16"/>
      <c r="N67" s="16"/>
    </row>
    <row r="68" spans="1:14" x14ac:dyDescent="0.35">
      <c r="A68" t="s">
        <v>8</v>
      </c>
      <c r="B68" s="6"/>
      <c r="C68" s="6"/>
      <c r="D68" s="6"/>
      <c r="E68" s="6"/>
      <c r="F68" s="6"/>
      <c r="G68" s="6"/>
      <c r="H68" s="6"/>
      <c r="I68" s="6"/>
      <c r="J68" s="6"/>
      <c r="K68" s="15"/>
      <c r="M68" s="16"/>
      <c r="N68" s="16"/>
    </row>
    <row r="69" spans="1:14" x14ac:dyDescent="0.35">
      <c r="A69" s="1" t="s">
        <v>410</v>
      </c>
      <c r="B69" s="6">
        <v>38642</v>
      </c>
      <c r="C69" s="6">
        <v>0</v>
      </c>
      <c r="D69" s="6">
        <v>0</v>
      </c>
      <c r="E69" s="6"/>
      <c r="F69" s="6">
        <v>38642</v>
      </c>
      <c r="G69" s="6">
        <f>B69+E69</f>
        <v>38642</v>
      </c>
      <c r="H69" s="6">
        <v>0</v>
      </c>
      <c r="I69" s="6">
        <v>38642</v>
      </c>
      <c r="J69" s="6"/>
      <c r="K69" s="15"/>
      <c r="M69" s="15">
        <v>0</v>
      </c>
      <c r="N69" s="15"/>
    </row>
    <row r="70" spans="1:14" x14ac:dyDescent="0.35">
      <c r="A70" s="1" t="s">
        <v>411</v>
      </c>
      <c r="B70" s="6" t="s">
        <v>8</v>
      </c>
      <c r="C70" s="6" t="s">
        <v>8</v>
      </c>
      <c r="D70" s="6" t="s">
        <v>8</v>
      </c>
      <c r="E70" s="6"/>
      <c r="F70" s="6" t="s">
        <v>8</v>
      </c>
      <c r="G70" s="6"/>
      <c r="H70" s="6" t="s">
        <v>8</v>
      </c>
      <c r="I70" s="6" t="s">
        <v>8</v>
      </c>
      <c r="J70" s="6"/>
      <c r="K70" s="15"/>
      <c r="M70" s="16"/>
      <c r="N70" s="16"/>
    </row>
    <row r="71" spans="1:14" x14ac:dyDescent="0.35">
      <c r="A71" t="s">
        <v>8</v>
      </c>
      <c r="B71" s="6"/>
      <c r="C71" s="6"/>
      <c r="D71" s="6"/>
      <c r="E71" s="6"/>
      <c r="F71" s="6"/>
      <c r="G71" s="6"/>
      <c r="H71" s="6"/>
      <c r="I71" s="6"/>
      <c r="J71" s="6"/>
      <c r="K71" s="15"/>
      <c r="M71" s="16"/>
    </row>
    <row r="72" spans="1:14" x14ac:dyDescent="0.35">
      <c r="A72" s="1" t="s">
        <v>412</v>
      </c>
      <c r="B72" s="6">
        <v>7404</v>
      </c>
      <c r="C72" s="6">
        <v>0</v>
      </c>
      <c r="D72" s="6">
        <v>0</v>
      </c>
      <c r="E72" s="6"/>
      <c r="F72" s="6">
        <v>7404</v>
      </c>
      <c r="G72" s="6">
        <f>B72+E72</f>
        <v>7404</v>
      </c>
      <c r="H72" s="6">
        <v>0</v>
      </c>
      <c r="I72" s="6">
        <v>7404</v>
      </c>
      <c r="J72" s="6"/>
      <c r="K72" s="15"/>
      <c r="M72" s="15">
        <v>0</v>
      </c>
    </row>
    <row r="73" spans="1:14" x14ac:dyDescent="0.35">
      <c r="A73" s="1" t="s">
        <v>413</v>
      </c>
      <c r="B73" s="6" t="s">
        <v>8</v>
      </c>
      <c r="C73" s="6" t="s">
        <v>8</v>
      </c>
      <c r="D73" s="6" t="s">
        <v>8</v>
      </c>
      <c r="E73" s="6"/>
      <c r="F73" s="6" t="s">
        <v>8</v>
      </c>
      <c r="G73" s="6"/>
      <c r="H73" s="6" t="s">
        <v>8</v>
      </c>
      <c r="I73" s="6" t="s">
        <v>8</v>
      </c>
      <c r="J73" s="6"/>
      <c r="K73" s="15"/>
      <c r="M73" s="16"/>
    </row>
    <row r="74" spans="1:14" x14ac:dyDescent="0.35">
      <c r="A74" t="s">
        <v>8</v>
      </c>
      <c r="B74" s="6"/>
      <c r="C74" s="6"/>
      <c r="D74" s="6"/>
      <c r="E74" s="6"/>
      <c r="F74" s="6"/>
      <c r="G74" s="6"/>
      <c r="H74" s="6"/>
      <c r="I74" s="6"/>
      <c r="J74" s="6"/>
      <c r="K74" s="15"/>
      <c r="M74" s="16"/>
    </row>
    <row r="75" spans="1:14" x14ac:dyDescent="0.35">
      <c r="A75" s="1" t="s">
        <v>414</v>
      </c>
      <c r="B75" s="6">
        <v>0</v>
      </c>
      <c r="C75" s="6">
        <v>0</v>
      </c>
      <c r="D75" s="6">
        <v>0</v>
      </c>
      <c r="E75" s="6"/>
      <c r="F75" s="6">
        <v>145000</v>
      </c>
      <c r="G75" s="6">
        <f>B75+E75</f>
        <v>0</v>
      </c>
      <c r="H75" s="6">
        <v>0</v>
      </c>
      <c r="I75" s="6">
        <v>145000</v>
      </c>
      <c r="J75" s="6"/>
      <c r="K75" s="15">
        <v>145000</v>
      </c>
      <c r="M75" s="16">
        <v>150000</v>
      </c>
    </row>
    <row r="76" spans="1:14" x14ac:dyDescent="0.35">
      <c r="A76" s="1" t="s">
        <v>415</v>
      </c>
      <c r="B76" s="6" t="s">
        <v>8</v>
      </c>
      <c r="C76" s="6" t="s">
        <v>8</v>
      </c>
      <c r="D76" s="6" t="s">
        <v>8</v>
      </c>
      <c r="E76" s="6"/>
      <c r="F76" s="6" t="s">
        <v>8</v>
      </c>
      <c r="G76" s="6"/>
      <c r="H76" s="6" t="s">
        <v>8</v>
      </c>
      <c r="I76" s="6" t="s">
        <v>8</v>
      </c>
      <c r="J76" s="6"/>
      <c r="K76" s="15"/>
      <c r="M76" s="16"/>
    </row>
    <row r="77" spans="1:14" x14ac:dyDescent="0.35">
      <c r="A77" t="s">
        <v>8</v>
      </c>
      <c r="B77" s="6"/>
      <c r="C77" s="6"/>
      <c r="D77" s="6"/>
      <c r="E77" s="6"/>
      <c r="F77" s="6"/>
      <c r="G77" s="6"/>
      <c r="H77" s="6"/>
      <c r="I77" s="6"/>
      <c r="J77" s="6"/>
      <c r="K77" s="15"/>
      <c r="M77" s="16"/>
    </row>
    <row r="78" spans="1:14" x14ac:dyDescent="0.35">
      <c r="A78" s="1" t="s">
        <v>416</v>
      </c>
      <c r="B78" s="6">
        <v>0</v>
      </c>
      <c r="C78" s="6">
        <v>0</v>
      </c>
      <c r="D78" s="6">
        <v>0</v>
      </c>
      <c r="E78" s="6"/>
      <c r="F78" s="6">
        <v>82050</v>
      </c>
      <c r="G78" s="6">
        <f>B78+E78</f>
        <v>0</v>
      </c>
      <c r="H78" s="6">
        <v>41025</v>
      </c>
      <c r="I78" s="6">
        <v>41025</v>
      </c>
      <c r="J78" s="6"/>
      <c r="K78" s="15">
        <v>82050</v>
      </c>
      <c r="M78" s="16">
        <v>77700</v>
      </c>
    </row>
    <row r="79" spans="1:14" x14ac:dyDescent="0.35">
      <c r="A79" s="1" t="s">
        <v>417</v>
      </c>
      <c r="B79" s="6" t="s">
        <v>8</v>
      </c>
      <c r="C79" s="6" t="s">
        <v>8</v>
      </c>
      <c r="D79" s="6" t="s">
        <v>8</v>
      </c>
      <c r="E79" s="6"/>
      <c r="F79" s="6" t="s">
        <v>8</v>
      </c>
      <c r="G79" s="6"/>
      <c r="H79" s="6" t="s">
        <v>8</v>
      </c>
      <c r="I79" s="6" t="s">
        <v>8</v>
      </c>
      <c r="J79" s="6"/>
      <c r="K79" s="15"/>
      <c r="M79" s="16"/>
    </row>
    <row r="80" spans="1:14" x14ac:dyDescent="0.35">
      <c r="A80" t="s">
        <v>8</v>
      </c>
      <c r="B80" s="6"/>
      <c r="C80" s="6"/>
      <c r="D80" s="6"/>
      <c r="E80" s="6"/>
      <c r="F80" s="6"/>
      <c r="G80" s="6"/>
      <c r="H80" s="6"/>
      <c r="I80" s="6"/>
      <c r="J80" s="6"/>
      <c r="K80" s="15"/>
      <c r="M80" s="16"/>
    </row>
    <row r="81" spans="1:14" x14ac:dyDescent="0.35">
      <c r="A81" s="1" t="s">
        <v>418</v>
      </c>
      <c r="B81" s="6">
        <v>0</v>
      </c>
      <c r="C81" s="6">
        <v>450</v>
      </c>
      <c r="D81" s="6">
        <v>0</v>
      </c>
      <c r="E81" s="6">
        <v>50</v>
      </c>
      <c r="F81" s="6">
        <v>850</v>
      </c>
      <c r="G81" s="6">
        <f>B81+E81</f>
        <v>50</v>
      </c>
      <c r="H81" s="6">
        <v>450</v>
      </c>
      <c r="I81" s="6">
        <v>400</v>
      </c>
      <c r="J81" s="6"/>
      <c r="K81" s="15">
        <v>450</v>
      </c>
      <c r="M81" s="16">
        <v>450</v>
      </c>
    </row>
    <row r="82" spans="1:14" x14ac:dyDescent="0.35">
      <c r="A82" s="1" t="s">
        <v>419</v>
      </c>
      <c r="B82" s="6" t="s">
        <v>8</v>
      </c>
      <c r="C82" s="6" t="s">
        <v>8</v>
      </c>
      <c r="D82" s="6" t="s">
        <v>8</v>
      </c>
      <c r="E82" s="6"/>
      <c r="F82" s="6" t="s">
        <v>8</v>
      </c>
      <c r="G82" s="6"/>
      <c r="H82" s="6" t="s">
        <v>8</v>
      </c>
      <c r="I82" s="6" t="s">
        <v>8</v>
      </c>
      <c r="J82" s="6"/>
      <c r="K82" s="15"/>
      <c r="M82" s="16"/>
    </row>
    <row r="83" spans="1:14" x14ac:dyDescent="0.35">
      <c r="A83" t="s">
        <v>8</v>
      </c>
      <c r="B83" s="6"/>
      <c r="C83" s="6"/>
      <c r="D83" s="6"/>
      <c r="E83" s="6"/>
      <c r="F83" s="6"/>
      <c r="G83" s="6"/>
      <c r="H83" s="6"/>
      <c r="I83" s="6"/>
      <c r="J83" s="6"/>
      <c r="K83" s="15"/>
      <c r="M83" s="16"/>
    </row>
    <row r="84" spans="1:14" x14ac:dyDescent="0.35">
      <c r="A84" s="1" t="s">
        <v>420</v>
      </c>
      <c r="B84" s="6">
        <v>40000</v>
      </c>
      <c r="C84" s="6">
        <v>0</v>
      </c>
      <c r="D84" s="6">
        <v>0</v>
      </c>
      <c r="E84" s="6"/>
      <c r="F84" s="6">
        <v>40000</v>
      </c>
      <c r="G84" s="6">
        <f>B84+E84</f>
        <v>40000</v>
      </c>
      <c r="H84" s="6">
        <v>40000</v>
      </c>
      <c r="I84" s="6">
        <v>0</v>
      </c>
      <c r="J84" s="6"/>
      <c r="K84" s="15">
        <v>40000</v>
      </c>
      <c r="M84" s="16">
        <v>65000</v>
      </c>
    </row>
    <row r="85" spans="1:14" x14ac:dyDescent="0.35">
      <c r="A85" s="1" t="s">
        <v>421</v>
      </c>
      <c r="B85" s="6" t="s">
        <v>8</v>
      </c>
      <c r="C85" s="6" t="s">
        <v>8</v>
      </c>
      <c r="D85" s="6" t="s">
        <v>8</v>
      </c>
      <c r="E85" s="6"/>
      <c r="F85" s="6" t="s">
        <v>8</v>
      </c>
      <c r="G85" s="6"/>
      <c r="H85" s="6" t="s">
        <v>8</v>
      </c>
      <c r="I85" s="6" t="s">
        <v>8</v>
      </c>
      <c r="J85" s="6"/>
      <c r="K85" s="15"/>
      <c r="M85" s="16"/>
    </row>
    <row r="86" spans="1:14" x14ac:dyDescent="0.35">
      <c r="A86" t="s">
        <v>8</v>
      </c>
      <c r="B86" s="6"/>
      <c r="C86" s="6"/>
      <c r="D86" s="6"/>
      <c r="E86" s="6"/>
      <c r="F86" s="6"/>
      <c r="G86" s="6"/>
      <c r="H86" s="6"/>
      <c r="I86" s="6"/>
      <c r="J86" s="6"/>
      <c r="K86" s="15"/>
      <c r="M86" s="16"/>
    </row>
    <row r="87" spans="1:14" x14ac:dyDescent="0.35">
      <c r="A87" s="1" t="s">
        <v>422</v>
      </c>
      <c r="B87" s="6">
        <v>72009</v>
      </c>
      <c r="C87" s="6">
        <v>0</v>
      </c>
      <c r="D87" s="6">
        <v>0</v>
      </c>
      <c r="E87" s="6"/>
      <c r="F87" s="6">
        <v>72009</v>
      </c>
      <c r="G87" s="6">
        <f>B87+E87</f>
        <v>72009</v>
      </c>
      <c r="H87" s="6">
        <v>48134.16</v>
      </c>
      <c r="I87" s="6">
        <v>23874.84</v>
      </c>
      <c r="J87" s="6"/>
      <c r="K87" s="15">
        <v>72009</v>
      </c>
      <c r="M87" s="16">
        <v>46775</v>
      </c>
    </row>
    <row r="88" spans="1:14" x14ac:dyDescent="0.35">
      <c r="A88" s="1" t="s">
        <v>423</v>
      </c>
      <c r="B88" s="6" t="s">
        <v>8</v>
      </c>
      <c r="C88" s="6" t="s">
        <v>8</v>
      </c>
      <c r="D88" s="6" t="s">
        <v>8</v>
      </c>
      <c r="E88" s="6"/>
      <c r="F88" s="6" t="s">
        <v>8</v>
      </c>
      <c r="G88" s="6"/>
      <c r="H88" s="6" t="s">
        <v>8</v>
      </c>
      <c r="I88" s="6" t="s">
        <v>8</v>
      </c>
      <c r="J88" s="6"/>
      <c r="K88" s="15"/>
      <c r="M88" s="16"/>
    </row>
    <row r="89" spans="1:14" x14ac:dyDescent="0.35">
      <c r="A89" t="s">
        <v>8</v>
      </c>
      <c r="B89" s="6"/>
      <c r="C89" s="6"/>
      <c r="D89" s="6"/>
      <c r="E89" s="6"/>
      <c r="F89" s="6"/>
      <c r="G89" s="6"/>
      <c r="H89" s="6"/>
      <c r="I89" s="6"/>
      <c r="J89" s="6"/>
      <c r="K89" s="15"/>
      <c r="M89" s="16"/>
    </row>
    <row r="90" spans="1:14" x14ac:dyDescent="0.35">
      <c r="A90" s="1" t="s">
        <v>424</v>
      </c>
      <c r="B90" s="6">
        <v>0</v>
      </c>
      <c r="C90" s="6">
        <v>0</v>
      </c>
      <c r="D90" s="6">
        <v>0</v>
      </c>
      <c r="E90" s="6"/>
      <c r="F90" s="6">
        <v>0</v>
      </c>
      <c r="G90" s="6">
        <f>B90+E90</f>
        <v>0</v>
      </c>
      <c r="H90" s="6">
        <v>0</v>
      </c>
      <c r="I90" s="6">
        <v>0</v>
      </c>
      <c r="J90" s="6"/>
      <c r="K90" s="15">
        <v>450</v>
      </c>
      <c r="M90" s="16">
        <v>450</v>
      </c>
    </row>
    <row r="91" spans="1:14" x14ac:dyDescent="0.35">
      <c r="A91" s="1" t="s">
        <v>425</v>
      </c>
      <c r="B91" s="6" t="s">
        <v>8</v>
      </c>
      <c r="C91" s="6" t="s">
        <v>8</v>
      </c>
      <c r="D91" s="6" t="s">
        <v>8</v>
      </c>
      <c r="E91" s="6"/>
      <c r="F91" s="6" t="s">
        <v>8</v>
      </c>
      <c r="G91" s="6"/>
      <c r="H91" s="6" t="s">
        <v>8</v>
      </c>
      <c r="I91" s="6" t="s">
        <v>8</v>
      </c>
      <c r="J91" s="6"/>
      <c r="K91" s="15"/>
      <c r="M91" s="16"/>
    </row>
    <row r="92" spans="1:14" x14ac:dyDescent="0.35">
      <c r="A92" t="s">
        <v>8</v>
      </c>
      <c r="B92" s="6"/>
      <c r="C92" s="6"/>
      <c r="D92" s="6"/>
      <c r="E92" s="6"/>
      <c r="F92" s="6"/>
      <c r="G92" s="6"/>
      <c r="H92" s="6"/>
      <c r="I92" s="6"/>
      <c r="J92" s="6"/>
      <c r="K92" s="15"/>
      <c r="M92" s="16"/>
    </row>
    <row r="93" spans="1:14" x14ac:dyDescent="0.35">
      <c r="A93" s="1" t="s">
        <v>426</v>
      </c>
      <c r="B93" s="6">
        <v>0</v>
      </c>
      <c r="C93" s="6">
        <v>0</v>
      </c>
      <c r="D93" s="6">
        <v>0</v>
      </c>
      <c r="E93" s="6"/>
      <c r="F93" s="6">
        <v>0</v>
      </c>
      <c r="G93" s="6">
        <f>B93+E93</f>
        <v>0</v>
      </c>
      <c r="H93" s="6">
        <v>0</v>
      </c>
      <c r="I93" s="6">
        <v>0</v>
      </c>
      <c r="J93" s="6"/>
      <c r="K93" s="15" t="s">
        <v>615</v>
      </c>
      <c r="M93" s="15">
        <v>0</v>
      </c>
    </row>
    <row r="94" spans="1:14" x14ac:dyDescent="0.35">
      <c r="A94" s="1" t="s">
        <v>427</v>
      </c>
      <c r="B94" s="6" t="s">
        <v>8</v>
      </c>
      <c r="C94" s="6" t="s">
        <v>8</v>
      </c>
      <c r="D94" s="6" t="s">
        <v>8</v>
      </c>
      <c r="E94" s="6"/>
      <c r="F94" s="6" t="s">
        <v>8</v>
      </c>
      <c r="G94" s="6"/>
      <c r="H94" s="6" t="s">
        <v>8</v>
      </c>
      <c r="I94" s="6" t="s">
        <v>8</v>
      </c>
      <c r="J94" s="6"/>
      <c r="K94" s="15"/>
      <c r="M94" s="16"/>
      <c r="N94" s="16"/>
    </row>
    <row r="95" spans="1:14" x14ac:dyDescent="0.35">
      <c r="A95" t="s">
        <v>8</v>
      </c>
      <c r="B95" s="6"/>
      <c r="C95" s="6"/>
      <c r="D95" s="6"/>
      <c r="E95" s="6"/>
      <c r="F95" s="6"/>
      <c r="G95" s="6"/>
      <c r="H95" s="6"/>
      <c r="I95" s="6"/>
      <c r="J95" s="6"/>
      <c r="K95" s="15"/>
      <c r="M95" s="16"/>
      <c r="N95" s="16"/>
    </row>
    <row r="96" spans="1:14" x14ac:dyDescent="0.35">
      <c r="A96" s="1" t="s">
        <v>428</v>
      </c>
      <c r="B96" s="6">
        <v>0</v>
      </c>
      <c r="C96" s="6">
        <v>0</v>
      </c>
      <c r="D96" s="6">
        <v>0</v>
      </c>
      <c r="E96" s="6"/>
      <c r="F96" s="6">
        <v>0</v>
      </c>
      <c r="G96" s="6">
        <f>B96+E96</f>
        <v>0</v>
      </c>
      <c r="H96" s="6">
        <v>0</v>
      </c>
      <c r="I96" s="6">
        <v>0</v>
      </c>
      <c r="J96" s="6"/>
      <c r="K96" s="15" t="s">
        <v>615</v>
      </c>
      <c r="M96" s="15">
        <v>0</v>
      </c>
      <c r="N96" s="59" t="s">
        <v>615</v>
      </c>
    </row>
    <row r="97" spans="1:14" x14ac:dyDescent="0.35">
      <c r="A97" s="1" t="s">
        <v>429</v>
      </c>
      <c r="B97" s="6" t="s">
        <v>8</v>
      </c>
      <c r="C97" s="6" t="s">
        <v>8</v>
      </c>
      <c r="D97" s="6" t="s">
        <v>8</v>
      </c>
      <c r="E97" s="6"/>
      <c r="F97" s="6" t="s">
        <v>8</v>
      </c>
      <c r="G97" s="6"/>
      <c r="H97" s="6" t="s">
        <v>8</v>
      </c>
      <c r="I97" s="6" t="s">
        <v>8</v>
      </c>
      <c r="J97" s="6"/>
      <c r="K97" s="15"/>
      <c r="M97" s="16"/>
      <c r="N97" s="16"/>
    </row>
    <row r="98" spans="1:14" x14ac:dyDescent="0.35">
      <c r="A98" t="s">
        <v>8</v>
      </c>
      <c r="B98" s="6"/>
      <c r="C98" s="6"/>
      <c r="D98" s="6"/>
      <c r="E98" s="6"/>
      <c r="F98" s="6"/>
      <c r="G98" s="6"/>
      <c r="H98" s="6"/>
      <c r="I98" s="6"/>
      <c r="J98" s="6"/>
      <c r="K98" s="15"/>
      <c r="M98" s="16"/>
      <c r="N98" s="16"/>
    </row>
    <row r="99" spans="1:14" x14ac:dyDescent="0.35">
      <c r="A99" s="1" t="s">
        <v>430</v>
      </c>
      <c r="B99" s="6">
        <v>0</v>
      </c>
      <c r="C99" s="6">
        <v>0</v>
      </c>
      <c r="D99" s="6">
        <v>0</v>
      </c>
      <c r="E99" s="6"/>
      <c r="F99" s="6">
        <v>0</v>
      </c>
      <c r="G99" s="6">
        <f>B99+E99</f>
        <v>0</v>
      </c>
      <c r="H99" s="6">
        <v>0</v>
      </c>
      <c r="I99" s="6">
        <v>0</v>
      </c>
      <c r="J99" s="6"/>
      <c r="K99" s="15" t="s">
        <v>615</v>
      </c>
      <c r="M99" s="15">
        <v>0</v>
      </c>
      <c r="N99" s="59" t="s">
        <v>615</v>
      </c>
    </row>
    <row r="100" spans="1:14" x14ac:dyDescent="0.35">
      <c r="A100" s="1" t="s">
        <v>431</v>
      </c>
      <c r="B100" s="6" t="s">
        <v>8</v>
      </c>
      <c r="C100" s="6" t="s">
        <v>8</v>
      </c>
      <c r="D100" s="6" t="s">
        <v>8</v>
      </c>
      <c r="E100" s="6"/>
      <c r="F100" s="6" t="s">
        <v>8</v>
      </c>
      <c r="G100" s="6"/>
      <c r="H100" s="6" t="s">
        <v>8</v>
      </c>
      <c r="I100" s="6" t="s">
        <v>8</v>
      </c>
      <c r="J100" s="6"/>
      <c r="K100" s="15"/>
      <c r="M100" s="16"/>
      <c r="N100" s="16"/>
    </row>
    <row r="101" spans="1:14" x14ac:dyDescent="0.35">
      <c r="A101" t="s">
        <v>8</v>
      </c>
      <c r="B101" s="6"/>
      <c r="C101" s="6"/>
      <c r="D101" s="6"/>
      <c r="E101" s="6"/>
      <c r="F101" s="6"/>
      <c r="G101" s="6"/>
      <c r="H101" s="6"/>
      <c r="I101" s="6"/>
      <c r="J101" s="6"/>
      <c r="K101" s="15"/>
      <c r="M101" s="16"/>
      <c r="N101" s="16"/>
    </row>
    <row r="102" spans="1:14" x14ac:dyDescent="0.35">
      <c r="A102" s="1" t="s">
        <v>432</v>
      </c>
      <c r="B102" s="6">
        <v>0</v>
      </c>
      <c r="C102" s="6">
        <v>0</v>
      </c>
      <c r="D102" s="6">
        <v>0</v>
      </c>
      <c r="E102" s="6"/>
      <c r="F102" s="6">
        <v>0</v>
      </c>
      <c r="G102" s="6">
        <f>B102+E102</f>
        <v>0</v>
      </c>
      <c r="H102" s="6">
        <v>0</v>
      </c>
      <c r="I102" s="6">
        <v>0</v>
      </c>
      <c r="J102" s="6"/>
      <c r="K102" s="15" t="s">
        <v>615</v>
      </c>
      <c r="M102" s="15">
        <v>0</v>
      </c>
      <c r="N102" s="59" t="s">
        <v>615</v>
      </c>
    </row>
    <row r="103" spans="1:14" x14ac:dyDescent="0.35">
      <c r="A103" s="1" t="s">
        <v>433</v>
      </c>
      <c r="B103" s="6" t="s">
        <v>8</v>
      </c>
      <c r="C103" s="6" t="s">
        <v>8</v>
      </c>
      <c r="D103" s="6" t="s">
        <v>8</v>
      </c>
      <c r="E103" s="6"/>
      <c r="F103" s="6" t="s">
        <v>8</v>
      </c>
      <c r="G103" s="6"/>
      <c r="H103" s="6" t="s">
        <v>8</v>
      </c>
      <c r="I103" s="6" t="s">
        <v>8</v>
      </c>
      <c r="J103" s="6"/>
      <c r="K103" s="15"/>
      <c r="M103" s="16"/>
      <c r="N103" s="16"/>
    </row>
    <row r="104" spans="1:14" x14ac:dyDescent="0.35">
      <c r="A104" t="s">
        <v>8</v>
      </c>
      <c r="B104" s="6"/>
      <c r="C104" s="6"/>
      <c r="D104" s="6"/>
      <c r="E104" s="6"/>
      <c r="F104" s="6"/>
      <c r="G104" s="6"/>
      <c r="H104" s="6"/>
      <c r="I104" s="6"/>
      <c r="J104" s="6"/>
      <c r="K104" s="15"/>
      <c r="M104" s="16"/>
      <c r="N104" s="16"/>
    </row>
    <row r="105" spans="1:14" x14ac:dyDescent="0.35">
      <c r="A105" s="1" t="s">
        <v>58</v>
      </c>
      <c r="B105" s="6">
        <v>0</v>
      </c>
      <c r="C105" s="6">
        <v>0</v>
      </c>
      <c r="D105" s="6">
        <v>0</v>
      </c>
      <c r="E105" s="6"/>
      <c r="F105" s="6">
        <v>0</v>
      </c>
      <c r="G105" s="6">
        <f>B105+E105</f>
        <v>0</v>
      </c>
      <c r="H105" s="6">
        <v>0</v>
      </c>
      <c r="I105" s="6">
        <v>0</v>
      </c>
      <c r="J105" s="6"/>
      <c r="K105" s="15" t="s">
        <v>615</v>
      </c>
      <c r="M105" s="15">
        <v>0</v>
      </c>
      <c r="N105" s="59" t="s">
        <v>615</v>
      </c>
    </row>
    <row r="106" spans="1:14" x14ac:dyDescent="0.35">
      <c r="A106" s="1" t="s">
        <v>434</v>
      </c>
      <c r="B106" s="6" t="s">
        <v>8</v>
      </c>
      <c r="C106" s="6" t="s">
        <v>8</v>
      </c>
      <c r="D106" s="6" t="s">
        <v>8</v>
      </c>
      <c r="E106" s="6"/>
      <c r="F106" s="6" t="s">
        <v>8</v>
      </c>
      <c r="G106" s="6"/>
      <c r="H106" s="6" t="s">
        <v>8</v>
      </c>
      <c r="I106" s="6" t="s">
        <v>8</v>
      </c>
      <c r="J106" s="6"/>
      <c r="K106" s="15"/>
      <c r="M106" s="16"/>
      <c r="N106" s="16"/>
    </row>
    <row r="107" spans="1:14" x14ac:dyDescent="0.35">
      <c r="A107" t="s">
        <v>8</v>
      </c>
      <c r="B107" s="6"/>
      <c r="C107" s="6"/>
      <c r="D107" s="6"/>
      <c r="E107" s="6"/>
      <c r="F107" s="6"/>
      <c r="G107" s="6"/>
      <c r="H107" s="6"/>
      <c r="I107" s="6"/>
      <c r="J107" s="6"/>
      <c r="K107" s="15"/>
      <c r="M107" s="16"/>
      <c r="N107" s="16"/>
    </row>
    <row r="108" spans="1:14" x14ac:dyDescent="0.35">
      <c r="A108" s="1" t="s">
        <v>435</v>
      </c>
      <c r="B108" s="6">
        <v>200</v>
      </c>
      <c r="C108" s="6">
        <v>0</v>
      </c>
      <c r="D108" s="6">
        <v>0</v>
      </c>
      <c r="E108" s="6"/>
      <c r="F108" s="6">
        <v>200</v>
      </c>
      <c r="G108" s="6">
        <f>B108+E108</f>
        <v>200</v>
      </c>
      <c r="H108" s="6">
        <v>200</v>
      </c>
      <c r="I108" s="6">
        <v>0</v>
      </c>
      <c r="J108" s="6"/>
      <c r="K108" s="15">
        <v>200</v>
      </c>
      <c r="M108" s="16">
        <v>200</v>
      </c>
    </row>
    <row r="109" spans="1:14" x14ac:dyDescent="0.35">
      <c r="A109" s="1" t="s">
        <v>436</v>
      </c>
      <c r="B109" s="6" t="s">
        <v>8</v>
      </c>
      <c r="C109" s="6" t="s">
        <v>8</v>
      </c>
      <c r="D109" s="6" t="s">
        <v>8</v>
      </c>
      <c r="E109" s="6"/>
      <c r="F109" s="6" t="s">
        <v>8</v>
      </c>
      <c r="G109" s="6"/>
      <c r="H109" s="6" t="s">
        <v>8</v>
      </c>
      <c r="I109" s="6" t="s">
        <v>8</v>
      </c>
      <c r="J109" s="6"/>
      <c r="K109" s="15"/>
      <c r="M109" s="16"/>
    </row>
    <row r="110" spans="1:14" x14ac:dyDescent="0.35">
      <c r="A110" t="s">
        <v>8</v>
      </c>
      <c r="B110" s="6"/>
      <c r="C110" s="6"/>
      <c r="D110" s="6"/>
      <c r="E110" s="6"/>
      <c r="F110" s="6"/>
      <c r="G110" s="6"/>
      <c r="H110" s="6"/>
      <c r="I110" s="6"/>
      <c r="J110" s="6"/>
      <c r="K110" s="15"/>
      <c r="M110" s="16"/>
    </row>
    <row r="111" spans="1:14" x14ac:dyDescent="0.35">
      <c r="A111" s="1" t="s">
        <v>437</v>
      </c>
      <c r="B111" s="6">
        <v>0</v>
      </c>
      <c r="C111" s="6">
        <v>0</v>
      </c>
      <c r="D111" s="6">
        <v>0</v>
      </c>
      <c r="E111" s="6"/>
      <c r="F111" s="6">
        <v>0</v>
      </c>
      <c r="G111" s="6">
        <f>B111+E111</f>
        <v>0</v>
      </c>
      <c r="H111" s="6">
        <v>0</v>
      </c>
      <c r="I111" s="6">
        <v>0</v>
      </c>
      <c r="J111" s="6"/>
      <c r="K111" s="15">
        <v>0</v>
      </c>
      <c r="M111" s="16">
        <v>0</v>
      </c>
    </row>
    <row r="112" spans="1:14" x14ac:dyDescent="0.35">
      <c r="A112" s="1" t="s">
        <v>438</v>
      </c>
      <c r="B112" s="6" t="s">
        <v>8</v>
      </c>
      <c r="C112" s="6" t="s">
        <v>8</v>
      </c>
      <c r="D112" s="6" t="s">
        <v>8</v>
      </c>
      <c r="E112" s="6"/>
      <c r="F112" s="6" t="s">
        <v>8</v>
      </c>
      <c r="G112" s="6"/>
      <c r="H112" s="6" t="s">
        <v>8</v>
      </c>
      <c r="I112" s="6" t="s">
        <v>8</v>
      </c>
      <c r="J112" s="6"/>
      <c r="K112" s="15"/>
      <c r="M112" s="16"/>
    </row>
    <row r="113" spans="1:14" x14ac:dyDescent="0.35">
      <c r="A113" t="s">
        <v>8</v>
      </c>
      <c r="B113" s="6"/>
      <c r="C113" s="6"/>
      <c r="D113" s="6"/>
      <c r="E113" s="6"/>
      <c r="F113" s="6"/>
      <c r="G113" s="6"/>
      <c r="H113" s="6"/>
      <c r="I113" s="6"/>
      <c r="J113" s="6"/>
      <c r="K113" s="15"/>
      <c r="M113" s="16"/>
    </row>
    <row r="114" spans="1:14" x14ac:dyDescent="0.35">
      <c r="A114" s="1" t="s">
        <v>120</v>
      </c>
      <c r="B114" s="6">
        <v>0</v>
      </c>
      <c r="C114" s="6">
        <v>0</v>
      </c>
      <c r="D114" s="6">
        <v>0</v>
      </c>
      <c r="E114" s="6"/>
      <c r="F114" s="6">
        <v>0</v>
      </c>
      <c r="G114" s="6">
        <f>B114+E114</f>
        <v>0</v>
      </c>
      <c r="H114" s="6">
        <v>0</v>
      </c>
      <c r="I114" s="6">
        <v>0</v>
      </c>
      <c r="J114" s="6"/>
      <c r="K114" s="15">
        <v>0</v>
      </c>
      <c r="M114" s="16">
        <v>0</v>
      </c>
      <c r="N114" s="43" t="s">
        <v>615</v>
      </c>
    </row>
    <row r="115" spans="1:14" x14ac:dyDescent="0.35">
      <c r="A115" s="1" t="s">
        <v>439</v>
      </c>
      <c r="B115" s="6" t="s">
        <v>8</v>
      </c>
      <c r="C115" s="6" t="s">
        <v>8</v>
      </c>
      <c r="D115" s="6" t="s">
        <v>8</v>
      </c>
      <c r="E115" s="6"/>
      <c r="F115" s="6" t="s">
        <v>8</v>
      </c>
      <c r="G115" s="6"/>
      <c r="H115" s="6" t="s">
        <v>8</v>
      </c>
      <c r="I115" s="6" t="s">
        <v>8</v>
      </c>
      <c r="J115" s="6"/>
      <c r="K115" s="15"/>
      <c r="M115" s="16"/>
    </row>
    <row r="116" spans="1:14" x14ac:dyDescent="0.35">
      <c r="A116" t="s">
        <v>8</v>
      </c>
      <c r="B116" s="6"/>
      <c r="C116" s="6"/>
      <c r="D116" s="6"/>
      <c r="E116" s="6"/>
      <c r="F116" s="6"/>
      <c r="G116" s="6"/>
      <c r="H116" s="6"/>
      <c r="I116" s="6"/>
      <c r="J116" s="6"/>
      <c r="K116" s="15"/>
      <c r="M116" s="16"/>
    </row>
    <row r="117" spans="1:14" x14ac:dyDescent="0.35">
      <c r="A117" s="1" t="s">
        <v>358</v>
      </c>
      <c r="B117" s="6">
        <v>0</v>
      </c>
      <c r="C117" s="6">
        <v>0</v>
      </c>
      <c r="D117" s="6">
        <v>0</v>
      </c>
      <c r="E117" s="6"/>
      <c r="F117" s="6">
        <v>0</v>
      </c>
      <c r="G117" s="6">
        <f>B117+E117</f>
        <v>0</v>
      </c>
      <c r="H117" s="6">
        <v>0</v>
      </c>
      <c r="I117" s="6">
        <v>0</v>
      </c>
      <c r="J117" s="6"/>
      <c r="K117" s="15">
        <v>0</v>
      </c>
      <c r="M117" s="16">
        <v>0</v>
      </c>
      <c r="N117" s="43" t="s">
        <v>615</v>
      </c>
    </row>
    <row r="118" spans="1:14" x14ac:dyDescent="0.35">
      <c r="A118" s="1" t="s">
        <v>440</v>
      </c>
      <c r="B118" s="6" t="s">
        <v>8</v>
      </c>
      <c r="C118" s="6" t="s">
        <v>8</v>
      </c>
      <c r="D118" s="6" t="s">
        <v>8</v>
      </c>
      <c r="E118" s="6"/>
      <c r="F118" s="6" t="s">
        <v>8</v>
      </c>
      <c r="G118" s="6"/>
      <c r="H118" s="6" t="s">
        <v>8</v>
      </c>
      <c r="I118" s="6" t="s">
        <v>8</v>
      </c>
      <c r="J118" s="6"/>
      <c r="K118" s="15"/>
      <c r="M118" s="16"/>
    </row>
    <row r="119" spans="1:14" x14ac:dyDescent="0.35">
      <c r="A119" t="s">
        <v>8</v>
      </c>
      <c r="B119" s="6"/>
      <c r="C119" s="6"/>
      <c r="D119" s="6"/>
      <c r="E119" s="6"/>
      <c r="F119" s="6"/>
      <c r="G119" s="6"/>
      <c r="H119" s="6"/>
      <c r="I119" s="6"/>
      <c r="J119" s="6"/>
      <c r="K119" s="15"/>
      <c r="M119" s="16"/>
    </row>
    <row r="120" spans="1:14" x14ac:dyDescent="0.35">
      <c r="A120" s="1" t="s">
        <v>140</v>
      </c>
      <c r="B120" s="6">
        <v>0</v>
      </c>
      <c r="C120" s="6">
        <v>0</v>
      </c>
      <c r="D120" s="6">
        <v>0</v>
      </c>
      <c r="E120" s="6"/>
      <c r="F120" s="6">
        <v>0</v>
      </c>
      <c r="G120" s="6">
        <f>B120+E120</f>
        <v>0</v>
      </c>
      <c r="H120" s="6">
        <v>0</v>
      </c>
      <c r="I120" s="6">
        <v>0</v>
      </c>
      <c r="J120" s="6"/>
      <c r="K120" s="15">
        <v>0</v>
      </c>
      <c r="M120" s="16">
        <v>0</v>
      </c>
      <c r="N120" s="43" t="s">
        <v>615</v>
      </c>
    </row>
    <row r="121" spans="1:14" x14ac:dyDescent="0.35">
      <c r="A121" s="1" t="s">
        <v>441</v>
      </c>
      <c r="B121" s="6" t="s">
        <v>8</v>
      </c>
      <c r="C121" s="6" t="s">
        <v>8</v>
      </c>
      <c r="D121" s="6" t="s">
        <v>8</v>
      </c>
      <c r="E121" s="6"/>
      <c r="F121" s="6" t="s">
        <v>8</v>
      </c>
      <c r="G121" s="6"/>
      <c r="H121" s="6" t="s">
        <v>8</v>
      </c>
      <c r="I121" s="6" t="s">
        <v>8</v>
      </c>
      <c r="J121" s="6"/>
      <c r="K121" s="15"/>
      <c r="M121" s="16"/>
    </row>
    <row r="122" spans="1:14" x14ac:dyDescent="0.35">
      <c r="A122" t="s">
        <v>8</v>
      </c>
      <c r="B122" s="6"/>
      <c r="C122" s="6"/>
      <c r="D122" s="6"/>
      <c r="E122" s="6"/>
      <c r="F122" s="6"/>
      <c r="G122" s="6"/>
      <c r="H122" s="6"/>
      <c r="I122" s="6"/>
      <c r="J122" s="6"/>
      <c r="K122" s="15"/>
      <c r="M122" s="16"/>
    </row>
    <row r="123" spans="1:14" x14ac:dyDescent="0.35">
      <c r="A123" s="1" t="s">
        <v>442</v>
      </c>
      <c r="B123" s="6">
        <v>10000</v>
      </c>
      <c r="C123" s="6">
        <v>0</v>
      </c>
      <c r="D123" s="6">
        <v>0</v>
      </c>
      <c r="E123" s="6"/>
      <c r="F123" s="6">
        <v>10000</v>
      </c>
      <c r="G123" s="6">
        <f>B123+E123</f>
        <v>10000</v>
      </c>
      <c r="H123" s="6">
        <v>0</v>
      </c>
      <c r="I123" s="6">
        <v>10000</v>
      </c>
      <c r="J123" s="6"/>
      <c r="K123" s="15">
        <v>10000</v>
      </c>
      <c r="M123" s="16">
        <v>0</v>
      </c>
      <c r="N123" s="43" t="s">
        <v>615</v>
      </c>
    </row>
    <row r="124" spans="1:14" x14ac:dyDescent="0.35">
      <c r="A124" s="1" t="s">
        <v>443</v>
      </c>
      <c r="B124" s="6" t="s">
        <v>8</v>
      </c>
      <c r="C124" s="6" t="s">
        <v>8</v>
      </c>
      <c r="D124" s="6" t="s">
        <v>8</v>
      </c>
      <c r="E124" s="6"/>
      <c r="F124" s="6" t="s">
        <v>8</v>
      </c>
      <c r="G124" s="6"/>
      <c r="H124" s="6" t="s">
        <v>8</v>
      </c>
      <c r="I124" s="6" t="s">
        <v>8</v>
      </c>
      <c r="J124" s="6"/>
      <c r="K124" s="15"/>
      <c r="M124" s="16"/>
    </row>
    <row r="125" spans="1:14" x14ac:dyDescent="0.35">
      <c r="A125" t="s">
        <v>8</v>
      </c>
      <c r="B125" s="6"/>
      <c r="C125" s="6"/>
      <c r="D125" s="6"/>
      <c r="E125" s="6"/>
      <c r="F125" s="6"/>
      <c r="G125" s="6"/>
      <c r="H125" s="6"/>
      <c r="I125" s="6"/>
      <c r="J125" s="6"/>
      <c r="K125" s="15"/>
      <c r="M125" s="16"/>
    </row>
    <row r="126" spans="1:14" x14ac:dyDescent="0.35">
      <c r="A126" s="1" t="s">
        <v>140</v>
      </c>
      <c r="B126" s="6">
        <v>0</v>
      </c>
      <c r="C126" s="6">
        <v>0</v>
      </c>
      <c r="D126" s="6">
        <v>0</v>
      </c>
      <c r="E126" s="6"/>
      <c r="F126" s="6">
        <v>0</v>
      </c>
      <c r="G126" s="6">
        <f>B126+E126</f>
        <v>0</v>
      </c>
      <c r="H126" s="6">
        <v>0</v>
      </c>
      <c r="I126" s="6">
        <v>0</v>
      </c>
      <c r="J126" s="6"/>
      <c r="K126" s="15">
        <v>0</v>
      </c>
      <c r="M126" s="16">
        <v>0</v>
      </c>
      <c r="N126" s="43" t="s">
        <v>615</v>
      </c>
    </row>
    <row r="127" spans="1:14" x14ac:dyDescent="0.35">
      <c r="A127" s="1" t="s">
        <v>444</v>
      </c>
      <c r="B127" s="6" t="s">
        <v>8</v>
      </c>
      <c r="C127" s="6" t="s">
        <v>8</v>
      </c>
      <c r="D127" s="6" t="s">
        <v>8</v>
      </c>
      <c r="E127" s="6"/>
      <c r="F127" s="6" t="s">
        <v>8</v>
      </c>
      <c r="G127" s="6"/>
      <c r="H127" s="6" t="s">
        <v>8</v>
      </c>
      <c r="I127" s="6" t="s">
        <v>8</v>
      </c>
      <c r="J127" s="6"/>
      <c r="K127" s="15"/>
      <c r="M127" s="62">
        <f>SUM(M3:M126)</f>
        <v>340575</v>
      </c>
    </row>
  </sheetData>
  <pageMargins left="0.7" right="0.7" top="0.75" bottom="0.75" header="0.3" footer="0.3"/>
  <pageSetup scale="3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6AEB-2A08-4C8D-8A94-230EC6A5B5BB}">
  <sheetPr>
    <pageSetUpPr fitToPage="1"/>
  </sheetPr>
  <dimension ref="A1:Q209"/>
  <sheetViews>
    <sheetView topLeftCell="F1" workbookViewId="0">
      <selection activeCell="G17" sqref="G17"/>
    </sheetView>
  </sheetViews>
  <sheetFormatPr defaultRowHeight="14.5" x14ac:dyDescent="0.35"/>
  <cols>
    <col min="1" max="1" width="32.08984375" bestFit="1" customWidth="1"/>
    <col min="2" max="2" width="17.1796875" bestFit="1" customWidth="1"/>
    <col min="3" max="3" width="17" bestFit="1" customWidth="1"/>
    <col min="4" max="4" width="11" bestFit="1" customWidth="1"/>
    <col min="5" max="5" width="10.1796875" bestFit="1" customWidth="1"/>
    <col min="6" max="6" width="13.90625" bestFit="1" customWidth="1"/>
    <col min="7" max="7" width="9.90625" bestFit="1" customWidth="1"/>
    <col min="8" max="8" width="17.26953125" bestFit="1" customWidth="1"/>
    <col min="9" max="9" width="11" bestFit="1" customWidth="1"/>
    <col min="11" max="11" width="16.08984375" bestFit="1" customWidth="1"/>
    <col min="13" max="13" width="15.90625" bestFit="1" customWidth="1"/>
    <col min="14" max="14" width="34.90625" bestFit="1" customWidth="1"/>
    <col min="17" max="17" width="11.81640625" bestFit="1" customWidth="1"/>
  </cols>
  <sheetData>
    <row r="1" spans="1:17" ht="58" x14ac:dyDescent="0.35">
      <c r="A1" s="2" t="s">
        <v>0</v>
      </c>
      <c r="B1" s="25" t="s">
        <v>1</v>
      </c>
      <c r="C1" s="4" t="s">
        <v>2</v>
      </c>
      <c r="D1" s="4" t="s">
        <v>3</v>
      </c>
      <c r="E1" s="7" t="s">
        <v>586</v>
      </c>
      <c r="F1" s="4" t="s">
        <v>4</v>
      </c>
      <c r="G1" s="7" t="s">
        <v>585</v>
      </c>
      <c r="H1" s="25" t="s">
        <v>5</v>
      </c>
      <c r="I1" s="4" t="s">
        <v>6</v>
      </c>
      <c r="J1" s="4"/>
      <c r="K1" s="26" t="s">
        <v>589</v>
      </c>
      <c r="M1" s="27" t="s">
        <v>588</v>
      </c>
      <c r="N1" s="10" t="s">
        <v>590</v>
      </c>
      <c r="Q1" s="28" t="s">
        <v>610</v>
      </c>
    </row>
    <row r="2" spans="1:17" x14ac:dyDescent="0.3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2"/>
      <c r="L2" s="13"/>
      <c r="M2" s="14" t="s">
        <v>965</v>
      </c>
    </row>
    <row r="4" spans="1:17" x14ac:dyDescent="0.35">
      <c r="A4" s="38" t="s">
        <v>358</v>
      </c>
      <c r="B4" s="39">
        <v>0</v>
      </c>
      <c r="C4" s="39">
        <v>0</v>
      </c>
      <c r="D4" s="39">
        <v>0</v>
      </c>
      <c r="E4" s="39"/>
      <c r="F4" s="39">
        <v>0</v>
      </c>
      <c r="G4" s="39">
        <f>B4+E4</f>
        <v>0</v>
      </c>
      <c r="H4" s="39">
        <v>0</v>
      </c>
      <c r="I4" s="39">
        <v>0</v>
      </c>
      <c r="J4" s="39"/>
      <c r="K4" s="40">
        <v>0</v>
      </c>
      <c r="L4" s="41"/>
      <c r="M4" s="42">
        <v>130281.77</v>
      </c>
      <c r="N4" s="41"/>
    </row>
    <row r="5" spans="1:17" x14ac:dyDescent="0.35">
      <c r="A5" s="1" t="s">
        <v>445</v>
      </c>
      <c r="B5" s="6" t="s">
        <v>8</v>
      </c>
      <c r="C5" s="6" t="s">
        <v>8</v>
      </c>
      <c r="D5" s="6" t="s">
        <v>8</v>
      </c>
      <c r="E5" s="6"/>
      <c r="F5" s="6" t="s">
        <v>8</v>
      </c>
      <c r="G5" s="6"/>
      <c r="H5" s="6" t="s">
        <v>8</v>
      </c>
      <c r="I5" s="6" t="s">
        <v>8</v>
      </c>
      <c r="J5" s="6"/>
      <c r="K5" s="15"/>
      <c r="M5" s="16"/>
    </row>
    <row r="6" spans="1:17" x14ac:dyDescent="0.35">
      <c r="A6" t="s">
        <v>8</v>
      </c>
      <c r="B6" s="6"/>
      <c r="C6" s="6"/>
      <c r="D6" s="6"/>
      <c r="E6" s="6"/>
      <c r="F6" s="6"/>
      <c r="G6" s="6"/>
      <c r="H6" s="6"/>
      <c r="I6" s="6"/>
      <c r="J6" s="6"/>
      <c r="K6" s="15"/>
      <c r="M6" s="16"/>
    </row>
    <row r="7" spans="1:17" x14ac:dyDescent="0.35">
      <c r="A7" s="1" t="s">
        <v>268</v>
      </c>
      <c r="B7" s="6">
        <v>182978</v>
      </c>
      <c r="C7" s="6">
        <v>0</v>
      </c>
      <c r="D7" s="6">
        <v>0</v>
      </c>
      <c r="E7" s="6"/>
      <c r="F7" s="6">
        <v>182978</v>
      </c>
      <c r="G7" s="6">
        <f>B7+E7</f>
        <v>182978</v>
      </c>
      <c r="H7" s="6">
        <v>117026.09</v>
      </c>
      <c r="I7" s="6">
        <v>65951.91</v>
      </c>
      <c r="J7" s="6"/>
      <c r="K7" s="16">
        <f>H7/21*26</f>
        <v>144889.44476190477</v>
      </c>
      <c r="M7" s="16">
        <f>344002.2-M10</f>
        <v>328002.2</v>
      </c>
      <c r="Q7" s="9">
        <f>M7</f>
        <v>328002.2</v>
      </c>
    </row>
    <row r="8" spans="1:17" x14ac:dyDescent="0.35">
      <c r="A8" s="1" t="s">
        <v>446</v>
      </c>
      <c r="B8" s="6" t="s">
        <v>8</v>
      </c>
      <c r="C8" s="6" t="s">
        <v>8</v>
      </c>
      <c r="D8" s="6" t="s">
        <v>8</v>
      </c>
      <c r="E8" s="6"/>
      <c r="F8" s="6" t="s">
        <v>8</v>
      </c>
      <c r="G8" s="6"/>
      <c r="H8" s="6" t="s">
        <v>8</v>
      </c>
      <c r="I8" s="6" t="s">
        <v>8</v>
      </c>
      <c r="J8" s="6"/>
      <c r="K8" s="15"/>
      <c r="M8" s="16"/>
    </row>
    <row r="9" spans="1:17" x14ac:dyDescent="0.35">
      <c r="A9" t="s">
        <v>8</v>
      </c>
      <c r="B9" s="6"/>
      <c r="C9" s="6"/>
      <c r="D9" s="6"/>
      <c r="E9" s="6"/>
      <c r="F9" s="6"/>
      <c r="G9" s="6"/>
      <c r="H9" s="6"/>
      <c r="I9" s="6"/>
      <c r="J9" s="6"/>
      <c r="K9" s="15"/>
      <c r="M9" s="16"/>
    </row>
    <row r="10" spans="1:17" x14ac:dyDescent="0.35">
      <c r="A10" s="1" t="s">
        <v>12</v>
      </c>
      <c r="B10" s="6">
        <v>12000</v>
      </c>
      <c r="C10" s="6">
        <v>10000</v>
      </c>
      <c r="D10" s="6">
        <v>0</v>
      </c>
      <c r="E10" s="6">
        <v>-2000</v>
      </c>
      <c r="F10" s="6">
        <v>22000</v>
      </c>
      <c r="G10" s="6">
        <f>B10+E10</f>
        <v>10000</v>
      </c>
      <c r="H10" s="6">
        <v>7573.68</v>
      </c>
      <c r="I10" s="6">
        <v>14426.32</v>
      </c>
      <c r="J10" s="6"/>
      <c r="K10" s="16">
        <f>H10/21*26</f>
        <v>9376.937142857143</v>
      </c>
      <c r="M10" s="16">
        <v>16000</v>
      </c>
      <c r="Q10" s="9">
        <f>M10</f>
        <v>16000</v>
      </c>
    </row>
    <row r="11" spans="1:17" x14ac:dyDescent="0.35">
      <c r="A11" s="1" t="s">
        <v>447</v>
      </c>
      <c r="B11" s="6" t="s">
        <v>8</v>
      </c>
      <c r="C11" s="6" t="s">
        <v>8</v>
      </c>
      <c r="D11" s="6" t="s">
        <v>8</v>
      </c>
      <c r="E11" s="6"/>
      <c r="F11" s="6" t="s">
        <v>8</v>
      </c>
      <c r="G11" s="6"/>
      <c r="H11" s="6" t="s">
        <v>8</v>
      </c>
      <c r="I11" s="6" t="s">
        <v>8</v>
      </c>
      <c r="J11" s="6"/>
      <c r="K11" s="15"/>
      <c r="M11" s="16"/>
    </row>
    <row r="12" spans="1:17" x14ac:dyDescent="0.35">
      <c r="A12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15"/>
      <c r="M12" s="16"/>
    </row>
    <row r="13" spans="1:17" x14ac:dyDescent="0.35">
      <c r="A13" s="1" t="s">
        <v>448</v>
      </c>
      <c r="B13" s="6">
        <v>0</v>
      </c>
      <c r="C13" s="6">
        <v>0</v>
      </c>
      <c r="D13" s="6">
        <v>0</v>
      </c>
      <c r="E13" s="6"/>
      <c r="F13" s="6">
        <v>0</v>
      </c>
      <c r="G13" s="6">
        <f>B13+E13</f>
        <v>0</v>
      </c>
      <c r="H13" s="6">
        <v>0</v>
      </c>
      <c r="I13" s="6">
        <v>0</v>
      </c>
      <c r="J13" s="6"/>
      <c r="K13" s="15">
        <v>0</v>
      </c>
      <c r="M13" s="16">
        <v>0</v>
      </c>
      <c r="N13" s="43" t="s">
        <v>615</v>
      </c>
    </row>
    <row r="14" spans="1:17" x14ac:dyDescent="0.35">
      <c r="A14" s="1" t="s">
        <v>449</v>
      </c>
      <c r="B14" s="6" t="s">
        <v>8</v>
      </c>
      <c r="C14" s="6" t="s">
        <v>8</v>
      </c>
      <c r="D14" s="6" t="s">
        <v>8</v>
      </c>
      <c r="E14" s="6"/>
      <c r="F14" s="6" t="s">
        <v>8</v>
      </c>
      <c r="G14" s="6"/>
      <c r="H14" s="6" t="s">
        <v>8</v>
      </c>
      <c r="I14" s="6" t="s">
        <v>8</v>
      </c>
      <c r="J14" s="6"/>
      <c r="K14" s="15"/>
      <c r="M14" s="16"/>
    </row>
    <row r="15" spans="1:17" x14ac:dyDescent="0.35">
      <c r="A15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15"/>
      <c r="M15" s="16"/>
    </row>
    <row r="16" spans="1:17" x14ac:dyDescent="0.35">
      <c r="A16" s="1" t="s">
        <v>65</v>
      </c>
      <c r="B16" s="6">
        <v>13998</v>
      </c>
      <c r="C16" s="6">
        <v>0</v>
      </c>
      <c r="D16" s="6">
        <v>0</v>
      </c>
      <c r="E16" s="6"/>
      <c r="F16" s="6">
        <v>13998</v>
      </c>
      <c r="G16" s="6">
        <f>B16+E16</f>
        <v>13998</v>
      </c>
      <c r="H16" s="6">
        <v>9402.65</v>
      </c>
      <c r="I16" s="6">
        <v>4595.3500000000004</v>
      </c>
      <c r="J16" s="6"/>
      <c r="K16" s="16">
        <f>H16/21*26</f>
        <v>11641.376190476189</v>
      </c>
      <c r="M16" s="16">
        <v>26316.168300000001</v>
      </c>
      <c r="Q16" s="9">
        <f>M16</f>
        <v>26316.168300000001</v>
      </c>
    </row>
    <row r="17" spans="1:17" x14ac:dyDescent="0.35">
      <c r="A17" s="1" t="s">
        <v>450</v>
      </c>
      <c r="B17" s="6" t="s">
        <v>8</v>
      </c>
      <c r="C17" s="6" t="s">
        <v>8</v>
      </c>
      <c r="D17" s="6" t="s">
        <v>8</v>
      </c>
      <c r="E17" s="6"/>
      <c r="F17" s="6" t="s">
        <v>8</v>
      </c>
      <c r="G17" s="6"/>
      <c r="H17" s="6" t="s">
        <v>8</v>
      </c>
      <c r="I17" s="6" t="s">
        <v>8</v>
      </c>
      <c r="J17" s="6"/>
      <c r="K17" s="15"/>
      <c r="M17" s="16"/>
    </row>
    <row r="18" spans="1:17" x14ac:dyDescent="0.35">
      <c r="A18" t="s">
        <v>8</v>
      </c>
      <c r="B18" s="6"/>
      <c r="C18" s="6"/>
      <c r="D18" s="6"/>
      <c r="E18" s="6"/>
      <c r="F18" s="6"/>
      <c r="G18" s="6"/>
      <c r="H18" s="6"/>
      <c r="I18" s="6"/>
      <c r="J18" s="6"/>
      <c r="K18" s="15"/>
      <c r="M18" s="16"/>
    </row>
    <row r="19" spans="1:17" x14ac:dyDescent="0.35">
      <c r="A19" s="1" t="s">
        <v>451</v>
      </c>
      <c r="B19" s="6">
        <v>0</v>
      </c>
      <c r="C19" s="6">
        <v>0</v>
      </c>
      <c r="D19" s="6">
        <v>0</v>
      </c>
      <c r="E19" s="6"/>
      <c r="F19" s="6">
        <v>0</v>
      </c>
      <c r="G19" s="6">
        <f>B19+E19</f>
        <v>0</v>
      </c>
      <c r="H19" s="6">
        <v>0</v>
      </c>
      <c r="I19" s="6">
        <v>0</v>
      </c>
      <c r="J19" s="6"/>
      <c r="K19" s="15">
        <v>0</v>
      </c>
      <c r="M19" s="16">
        <v>0</v>
      </c>
      <c r="N19" s="43" t="s">
        <v>615</v>
      </c>
    </row>
    <row r="20" spans="1:17" x14ac:dyDescent="0.35">
      <c r="A20" s="1" t="s">
        <v>452</v>
      </c>
      <c r="B20" s="6" t="s">
        <v>8</v>
      </c>
      <c r="C20" s="6" t="s">
        <v>8</v>
      </c>
      <c r="D20" s="6" t="s">
        <v>8</v>
      </c>
      <c r="E20" s="6"/>
      <c r="F20" s="6" t="s">
        <v>8</v>
      </c>
      <c r="G20" s="6"/>
      <c r="H20" s="6" t="s">
        <v>8</v>
      </c>
      <c r="I20" s="6" t="s">
        <v>8</v>
      </c>
      <c r="J20" s="6"/>
      <c r="K20" s="15"/>
      <c r="M20" s="16"/>
    </row>
    <row r="21" spans="1:17" x14ac:dyDescent="0.35">
      <c r="A21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15"/>
      <c r="M21" s="16"/>
    </row>
    <row r="22" spans="1:17" x14ac:dyDescent="0.35">
      <c r="A22" s="1" t="s">
        <v>16</v>
      </c>
      <c r="B22" s="6">
        <v>9240</v>
      </c>
      <c r="C22" s="6">
        <v>0</v>
      </c>
      <c r="D22" s="6">
        <v>0</v>
      </c>
      <c r="E22" s="6"/>
      <c r="F22" s="6">
        <v>9240</v>
      </c>
      <c r="G22" s="6">
        <f>B22+E22</f>
        <v>9240</v>
      </c>
      <c r="H22" s="6">
        <v>5117.18</v>
      </c>
      <c r="I22" s="6">
        <v>4122.82</v>
      </c>
      <c r="J22" s="6"/>
      <c r="K22" s="16">
        <f>H22/21*26</f>
        <v>6335.5561904761907</v>
      </c>
      <c r="M22" s="16">
        <v>16890.508020000001</v>
      </c>
      <c r="Q22" s="9">
        <f>M22</f>
        <v>16890.508020000001</v>
      </c>
    </row>
    <row r="23" spans="1:17" x14ac:dyDescent="0.35">
      <c r="A23" s="1" t="s">
        <v>453</v>
      </c>
      <c r="B23" s="6" t="s">
        <v>8</v>
      </c>
      <c r="C23" s="6" t="s">
        <v>8</v>
      </c>
      <c r="D23" s="6" t="s">
        <v>8</v>
      </c>
      <c r="E23" s="6"/>
      <c r="F23" s="6" t="s">
        <v>8</v>
      </c>
      <c r="G23" s="6"/>
      <c r="H23" s="6" t="s">
        <v>8</v>
      </c>
      <c r="I23" s="6" t="s">
        <v>8</v>
      </c>
      <c r="J23" s="6"/>
      <c r="K23" s="15"/>
      <c r="M23" s="16"/>
    </row>
    <row r="24" spans="1:17" x14ac:dyDescent="0.35">
      <c r="A24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15"/>
      <c r="M24" s="16"/>
    </row>
    <row r="25" spans="1:17" x14ac:dyDescent="0.35">
      <c r="A25" s="1" t="s">
        <v>454</v>
      </c>
      <c r="B25" s="6">
        <v>0</v>
      </c>
      <c r="C25" s="6">
        <v>0</v>
      </c>
      <c r="D25" s="6">
        <v>0</v>
      </c>
      <c r="E25" s="6"/>
      <c r="F25" s="6">
        <v>0</v>
      </c>
      <c r="G25" s="6">
        <f>B25+E25</f>
        <v>0</v>
      </c>
      <c r="H25" s="6">
        <v>0</v>
      </c>
      <c r="I25" s="6">
        <v>0</v>
      </c>
      <c r="J25" s="6"/>
      <c r="K25" s="15">
        <v>0</v>
      </c>
      <c r="M25" s="16">
        <v>0</v>
      </c>
      <c r="N25" s="43" t="s">
        <v>615</v>
      </c>
    </row>
    <row r="26" spans="1:17" x14ac:dyDescent="0.35">
      <c r="A26" s="1" t="s">
        <v>455</v>
      </c>
      <c r="B26" s="6" t="s">
        <v>8</v>
      </c>
      <c r="C26" s="6" t="s">
        <v>8</v>
      </c>
      <c r="D26" s="6" t="s">
        <v>8</v>
      </c>
      <c r="E26" s="6"/>
      <c r="F26" s="6" t="s">
        <v>8</v>
      </c>
      <c r="G26" s="6"/>
      <c r="H26" s="6" t="s">
        <v>8</v>
      </c>
      <c r="I26" s="6" t="s">
        <v>8</v>
      </c>
      <c r="J26" s="6"/>
      <c r="K26" s="15"/>
      <c r="M26" s="16"/>
    </row>
    <row r="27" spans="1:17" x14ac:dyDescent="0.35">
      <c r="A27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15"/>
      <c r="M27" s="16"/>
    </row>
    <row r="28" spans="1:17" x14ac:dyDescent="0.35">
      <c r="A28" s="1" t="s">
        <v>456</v>
      </c>
      <c r="B28" s="6">
        <v>0</v>
      </c>
      <c r="C28" s="6">
        <v>0</v>
      </c>
      <c r="D28" s="6">
        <v>0</v>
      </c>
      <c r="E28" s="6"/>
      <c r="F28" s="6">
        <v>0</v>
      </c>
      <c r="G28" s="6">
        <f>B28+E28</f>
        <v>0</v>
      </c>
      <c r="H28" s="6">
        <v>0</v>
      </c>
      <c r="I28" s="6">
        <v>0</v>
      </c>
      <c r="J28" s="6"/>
      <c r="K28" s="15">
        <v>0</v>
      </c>
      <c r="M28" s="16">
        <v>0</v>
      </c>
      <c r="N28" s="43" t="s">
        <v>615</v>
      </c>
    </row>
    <row r="29" spans="1:17" x14ac:dyDescent="0.35">
      <c r="A29" s="1" t="s">
        <v>457</v>
      </c>
      <c r="B29" s="6" t="s">
        <v>8</v>
      </c>
      <c r="C29" s="6" t="s">
        <v>8</v>
      </c>
      <c r="D29" s="6" t="s">
        <v>8</v>
      </c>
      <c r="E29" s="6"/>
      <c r="F29" s="6" t="s">
        <v>8</v>
      </c>
      <c r="G29" s="6"/>
      <c r="H29" s="6" t="s">
        <v>8</v>
      </c>
      <c r="I29" s="6" t="s">
        <v>8</v>
      </c>
      <c r="J29" s="6"/>
      <c r="K29" s="15"/>
      <c r="M29" s="16"/>
    </row>
    <row r="30" spans="1:17" x14ac:dyDescent="0.35">
      <c r="A30" t="s">
        <v>8</v>
      </c>
      <c r="B30" s="6"/>
      <c r="C30" s="6"/>
      <c r="D30" s="6"/>
      <c r="E30" s="6"/>
      <c r="F30" s="6"/>
      <c r="G30" s="6"/>
      <c r="H30" s="6"/>
      <c r="I30" s="6"/>
      <c r="J30" s="6"/>
      <c r="K30" s="15"/>
      <c r="M30" s="16"/>
    </row>
    <row r="31" spans="1:17" x14ac:dyDescent="0.35">
      <c r="A31" s="1" t="s">
        <v>236</v>
      </c>
      <c r="B31" s="6">
        <v>1600</v>
      </c>
      <c r="C31" s="6">
        <v>0</v>
      </c>
      <c r="D31" s="6">
        <v>0</v>
      </c>
      <c r="E31" s="6"/>
      <c r="F31" s="6">
        <v>1600</v>
      </c>
      <c r="G31" s="6">
        <f>B31+E31</f>
        <v>1600</v>
      </c>
      <c r="H31" s="6">
        <v>900</v>
      </c>
      <c r="I31" s="6">
        <v>700</v>
      </c>
      <c r="J31" s="6"/>
      <c r="K31" s="16">
        <f>H31/21*26</f>
        <v>1114.2857142857142</v>
      </c>
      <c r="M31" s="16">
        <v>1600</v>
      </c>
      <c r="Q31" s="9"/>
    </row>
    <row r="32" spans="1:17" x14ac:dyDescent="0.35">
      <c r="A32" s="1" t="s">
        <v>458</v>
      </c>
      <c r="B32" s="6" t="s">
        <v>8</v>
      </c>
      <c r="C32" s="6" t="s">
        <v>8</v>
      </c>
      <c r="D32" s="6" t="s">
        <v>8</v>
      </c>
      <c r="E32" s="6"/>
      <c r="F32" s="6" t="s">
        <v>8</v>
      </c>
      <c r="G32" s="6"/>
      <c r="H32" s="6" t="s">
        <v>8</v>
      </c>
      <c r="I32" s="6" t="s">
        <v>8</v>
      </c>
      <c r="J32" s="6"/>
      <c r="K32" s="15"/>
      <c r="M32" s="16"/>
    </row>
    <row r="33" spans="1:17" x14ac:dyDescent="0.35">
      <c r="A33" t="s">
        <v>8</v>
      </c>
      <c r="B33" s="6"/>
      <c r="C33" s="6"/>
      <c r="D33" s="6"/>
      <c r="E33" s="6"/>
      <c r="F33" s="6"/>
      <c r="G33" s="6"/>
      <c r="H33" s="6"/>
      <c r="I33" s="6"/>
      <c r="J33" s="6"/>
      <c r="K33" s="15"/>
      <c r="M33" s="16"/>
    </row>
    <row r="34" spans="1:17" x14ac:dyDescent="0.35">
      <c r="A34" s="1" t="s">
        <v>18</v>
      </c>
      <c r="B34" s="6">
        <v>31952</v>
      </c>
      <c r="C34" s="6">
        <v>0</v>
      </c>
      <c r="D34" s="6">
        <v>0</v>
      </c>
      <c r="E34" s="6"/>
      <c r="F34" s="6">
        <v>31952</v>
      </c>
      <c r="G34" s="6">
        <f>B34+E34</f>
        <v>31952</v>
      </c>
      <c r="H34" s="6">
        <v>19300.810000000001</v>
      </c>
      <c r="I34" s="6">
        <v>12651.19</v>
      </c>
      <c r="J34" s="6"/>
      <c r="K34" s="16">
        <f>H34/21*26</f>
        <v>23896.240952380955</v>
      </c>
      <c r="M34" s="16">
        <v>64647.12000000001</v>
      </c>
      <c r="Q34" s="9">
        <f>M34</f>
        <v>64647.12000000001</v>
      </c>
    </row>
    <row r="35" spans="1:17" x14ac:dyDescent="0.35">
      <c r="A35" s="1" t="s">
        <v>459</v>
      </c>
      <c r="B35" s="6" t="s">
        <v>8</v>
      </c>
      <c r="C35" s="6" t="s">
        <v>8</v>
      </c>
      <c r="D35" s="6" t="s">
        <v>8</v>
      </c>
      <c r="E35" s="6"/>
      <c r="F35" s="6" t="s">
        <v>8</v>
      </c>
      <c r="G35" s="6"/>
      <c r="H35" s="6" t="s">
        <v>8</v>
      </c>
      <c r="I35" s="6" t="s">
        <v>8</v>
      </c>
      <c r="J35" s="6"/>
      <c r="K35" s="15"/>
      <c r="M35" s="16"/>
    </row>
    <row r="36" spans="1:17" x14ac:dyDescent="0.35">
      <c r="A36" t="s">
        <v>8</v>
      </c>
      <c r="B36" s="6"/>
      <c r="C36" s="6"/>
      <c r="D36" s="6"/>
      <c r="E36" s="6"/>
      <c r="F36" s="6"/>
      <c r="G36" s="6"/>
      <c r="H36" s="6"/>
      <c r="I36" s="6"/>
      <c r="J36" s="6"/>
      <c r="K36" s="15"/>
      <c r="M36" s="16"/>
    </row>
    <row r="37" spans="1:17" x14ac:dyDescent="0.35">
      <c r="A37" s="1" t="s">
        <v>69</v>
      </c>
      <c r="B37" s="6">
        <v>0</v>
      </c>
      <c r="C37" s="6">
        <v>0</v>
      </c>
      <c r="D37" s="6">
        <v>0</v>
      </c>
      <c r="E37" s="6"/>
      <c r="F37" s="6">
        <v>0</v>
      </c>
      <c r="G37" s="6">
        <f>B37+E37</f>
        <v>0</v>
      </c>
      <c r="H37" s="6">
        <v>0</v>
      </c>
      <c r="I37" s="6">
        <v>0</v>
      </c>
      <c r="J37" s="6"/>
      <c r="K37" s="15">
        <v>0</v>
      </c>
      <c r="M37" s="16">
        <v>0</v>
      </c>
    </row>
    <row r="38" spans="1:17" x14ac:dyDescent="0.35">
      <c r="A38" s="1" t="s">
        <v>460</v>
      </c>
      <c r="B38" s="6" t="s">
        <v>8</v>
      </c>
      <c r="C38" s="6" t="s">
        <v>8</v>
      </c>
      <c r="D38" s="6" t="s">
        <v>8</v>
      </c>
      <c r="E38" s="6"/>
      <c r="F38" s="6" t="s">
        <v>8</v>
      </c>
      <c r="G38" s="6"/>
      <c r="H38" s="6" t="s">
        <v>8</v>
      </c>
      <c r="I38" s="6" t="s">
        <v>8</v>
      </c>
      <c r="J38" s="6"/>
      <c r="K38" s="15"/>
      <c r="M38" s="16"/>
    </row>
    <row r="39" spans="1:17" x14ac:dyDescent="0.35">
      <c r="A39" t="s">
        <v>8</v>
      </c>
      <c r="B39" s="6"/>
      <c r="C39" s="6"/>
      <c r="D39" s="6"/>
      <c r="E39" s="6"/>
      <c r="F39" s="6"/>
      <c r="G39" s="6"/>
      <c r="H39" s="6"/>
      <c r="I39" s="6"/>
      <c r="J39" s="6"/>
      <c r="K39" s="15"/>
      <c r="M39" s="16"/>
    </row>
    <row r="40" spans="1:17" x14ac:dyDescent="0.35">
      <c r="A40" s="1" t="s">
        <v>20</v>
      </c>
      <c r="B40" s="6">
        <v>1750</v>
      </c>
      <c r="C40" s="6">
        <v>1500</v>
      </c>
      <c r="D40" s="6">
        <v>0</v>
      </c>
      <c r="E40" s="6">
        <v>-250</v>
      </c>
      <c r="F40" s="6">
        <v>3250</v>
      </c>
      <c r="G40" s="6">
        <f>B40+E40</f>
        <v>1500</v>
      </c>
      <c r="H40" s="6">
        <v>1143.01</v>
      </c>
      <c r="I40" s="6">
        <v>2106.9899999999998</v>
      </c>
      <c r="J40" s="6"/>
      <c r="K40" s="15">
        <v>1500</v>
      </c>
      <c r="M40" s="16">
        <v>1750</v>
      </c>
    </row>
    <row r="41" spans="1:17" x14ac:dyDescent="0.35">
      <c r="A41" s="1" t="s">
        <v>461</v>
      </c>
      <c r="B41" s="6" t="s">
        <v>8</v>
      </c>
      <c r="C41" s="6" t="s">
        <v>8</v>
      </c>
      <c r="D41" s="6" t="s">
        <v>8</v>
      </c>
      <c r="E41" s="6"/>
      <c r="F41" s="6" t="s">
        <v>8</v>
      </c>
      <c r="G41" s="6"/>
      <c r="H41" s="6" t="s">
        <v>8</v>
      </c>
      <c r="I41" s="6" t="s">
        <v>8</v>
      </c>
      <c r="J41" s="6"/>
      <c r="K41" s="15"/>
      <c r="M41" s="16"/>
    </row>
    <row r="42" spans="1:17" x14ac:dyDescent="0.35">
      <c r="A42" t="s">
        <v>8</v>
      </c>
      <c r="B42" s="6"/>
      <c r="C42" s="6"/>
      <c r="D42" s="6"/>
      <c r="E42" s="6"/>
      <c r="F42" s="6"/>
      <c r="G42" s="6"/>
      <c r="H42" s="6"/>
      <c r="I42" s="6"/>
      <c r="J42" s="6"/>
      <c r="K42" s="15"/>
      <c r="M42" s="16"/>
    </row>
    <row r="43" spans="1:17" x14ac:dyDescent="0.35">
      <c r="A43" s="1" t="s">
        <v>22</v>
      </c>
      <c r="B43" s="6">
        <v>0</v>
      </c>
      <c r="C43" s="6">
        <v>0</v>
      </c>
      <c r="D43" s="6">
        <v>0</v>
      </c>
      <c r="E43" s="6"/>
      <c r="F43" s="6">
        <v>0</v>
      </c>
      <c r="G43" s="6">
        <f>B43+E43</f>
        <v>0</v>
      </c>
      <c r="H43" s="6">
        <v>0</v>
      </c>
      <c r="I43" s="6">
        <v>0</v>
      </c>
      <c r="J43" s="6"/>
      <c r="K43" s="15">
        <v>0</v>
      </c>
      <c r="M43" s="16">
        <v>0</v>
      </c>
    </row>
    <row r="44" spans="1:17" x14ac:dyDescent="0.35">
      <c r="A44" s="1" t="s">
        <v>462</v>
      </c>
      <c r="B44" s="6" t="s">
        <v>8</v>
      </c>
      <c r="C44" s="6" t="s">
        <v>8</v>
      </c>
      <c r="D44" s="6" t="s">
        <v>8</v>
      </c>
      <c r="E44" s="6"/>
      <c r="F44" s="6" t="s">
        <v>8</v>
      </c>
      <c r="G44" s="6"/>
      <c r="H44" s="6" t="s">
        <v>8</v>
      </c>
      <c r="I44" s="6" t="s">
        <v>8</v>
      </c>
      <c r="J44" s="6"/>
      <c r="K44" s="15"/>
      <c r="M44" s="16"/>
    </row>
    <row r="45" spans="1:17" x14ac:dyDescent="0.35">
      <c r="A45" t="s">
        <v>8</v>
      </c>
      <c r="B45" s="6"/>
      <c r="C45" s="6"/>
      <c r="D45" s="6"/>
      <c r="E45" s="6"/>
      <c r="F45" s="6"/>
      <c r="G45" s="6"/>
      <c r="H45" s="6"/>
      <c r="I45" s="6"/>
      <c r="J45" s="6"/>
      <c r="K45" s="15"/>
      <c r="M45" s="16"/>
    </row>
    <row r="46" spans="1:17" x14ac:dyDescent="0.35">
      <c r="A46" s="1" t="s">
        <v>24</v>
      </c>
      <c r="B46" s="6">
        <v>4000</v>
      </c>
      <c r="C46" s="6">
        <v>2500</v>
      </c>
      <c r="D46" s="6">
        <v>0</v>
      </c>
      <c r="E46" s="6">
        <v>-1500</v>
      </c>
      <c r="F46" s="6">
        <v>6500</v>
      </c>
      <c r="G46" s="6">
        <f>B46+E46</f>
        <v>2500</v>
      </c>
      <c r="H46" s="6">
        <v>1903.75</v>
      </c>
      <c r="I46" s="6">
        <v>4596.25</v>
      </c>
      <c r="J46" s="6"/>
      <c r="K46" s="15">
        <v>2500</v>
      </c>
      <c r="M46" s="16">
        <v>4000</v>
      </c>
    </row>
    <row r="47" spans="1:17" x14ac:dyDescent="0.35">
      <c r="A47" s="1" t="s">
        <v>463</v>
      </c>
      <c r="B47" s="6" t="s">
        <v>8</v>
      </c>
      <c r="C47" s="6" t="s">
        <v>8</v>
      </c>
      <c r="D47" s="6" t="s">
        <v>8</v>
      </c>
      <c r="E47" s="6"/>
      <c r="F47" s="6" t="s">
        <v>8</v>
      </c>
      <c r="G47" s="6"/>
      <c r="H47" s="6" t="s">
        <v>8</v>
      </c>
      <c r="I47" s="6" t="s">
        <v>8</v>
      </c>
      <c r="J47" s="6"/>
      <c r="K47" s="15"/>
      <c r="M47" s="16"/>
    </row>
    <row r="48" spans="1:17" x14ac:dyDescent="0.35">
      <c r="A48" t="s">
        <v>8</v>
      </c>
      <c r="B48" s="6"/>
      <c r="C48" s="6"/>
      <c r="D48" s="6"/>
      <c r="E48" s="6"/>
      <c r="F48" s="6"/>
      <c r="G48" s="6"/>
      <c r="H48" s="6"/>
      <c r="I48" s="6"/>
      <c r="J48" s="6"/>
      <c r="K48" s="15"/>
      <c r="M48" s="16"/>
    </row>
    <row r="49" spans="1:14" x14ac:dyDescent="0.35">
      <c r="A49" s="1" t="s">
        <v>26</v>
      </c>
      <c r="B49" s="6">
        <v>4500</v>
      </c>
      <c r="C49" s="6">
        <v>0</v>
      </c>
      <c r="D49" s="6">
        <v>0</v>
      </c>
      <c r="E49" s="6"/>
      <c r="F49" s="6">
        <v>4500</v>
      </c>
      <c r="G49" s="6">
        <f>B49+E49</f>
        <v>4500</v>
      </c>
      <c r="H49" s="6">
        <v>4387.4399999999996</v>
      </c>
      <c r="I49" s="6">
        <v>112.56</v>
      </c>
      <c r="J49" s="6"/>
      <c r="K49" s="15">
        <v>4500</v>
      </c>
      <c r="M49" s="16">
        <v>7500</v>
      </c>
    </row>
    <row r="50" spans="1:14" x14ac:dyDescent="0.35">
      <c r="A50" s="1" t="s">
        <v>464</v>
      </c>
      <c r="B50" s="6" t="s">
        <v>8</v>
      </c>
      <c r="C50" s="6" t="s">
        <v>8</v>
      </c>
      <c r="D50" s="6" t="s">
        <v>8</v>
      </c>
      <c r="E50" s="6"/>
      <c r="F50" s="6" t="s">
        <v>8</v>
      </c>
      <c r="G50" s="6"/>
      <c r="H50" s="6" t="s">
        <v>8</v>
      </c>
      <c r="I50" s="6" t="s">
        <v>8</v>
      </c>
      <c r="J50" s="6"/>
      <c r="K50" s="15"/>
      <c r="M50" s="16"/>
    </row>
    <row r="51" spans="1:14" x14ac:dyDescent="0.35">
      <c r="A51" t="s">
        <v>8</v>
      </c>
      <c r="B51" s="6"/>
      <c r="C51" s="6"/>
      <c r="D51" s="6"/>
      <c r="E51" s="6"/>
      <c r="F51" s="6"/>
      <c r="G51" s="6"/>
      <c r="H51" s="6"/>
      <c r="I51" s="6"/>
      <c r="J51" s="6"/>
      <c r="K51" s="15"/>
      <c r="M51" s="16"/>
    </row>
    <row r="52" spans="1:14" x14ac:dyDescent="0.35">
      <c r="A52" s="61" t="s">
        <v>28</v>
      </c>
      <c r="B52" s="6"/>
      <c r="C52" s="6"/>
      <c r="D52" s="6"/>
      <c r="E52" s="6"/>
      <c r="F52" s="6"/>
      <c r="G52" s="6"/>
      <c r="H52" s="6"/>
      <c r="I52" s="6"/>
      <c r="J52" s="6"/>
      <c r="K52" s="15">
        <v>0</v>
      </c>
      <c r="M52" s="16">
        <v>5000</v>
      </c>
    </row>
    <row r="53" spans="1:14" x14ac:dyDescent="0.35">
      <c r="A53" s="61" t="s">
        <v>611</v>
      </c>
      <c r="B53" s="6"/>
      <c r="C53" s="6"/>
      <c r="D53" s="6"/>
      <c r="E53" s="6"/>
      <c r="F53" s="6"/>
      <c r="G53" s="6"/>
      <c r="H53" s="6"/>
      <c r="I53" s="6"/>
      <c r="J53" s="6"/>
      <c r="K53" s="15"/>
      <c r="M53" s="16"/>
    </row>
    <row r="54" spans="1:14" x14ac:dyDescent="0.35">
      <c r="B54" s="6"/>
      <c r="C54" s="6"/>
      <c r="D54" s="6"/>
      <c r="E54" s="6"/>
      <c r="F54" s="6"/>
      <c r="G54" s="6"/>
      <c r="H54" s="6"/>
      <c r="I54" s="6"/>
      <c r="J54" s="6"/>
      <c r="K54" s="15"/>
      <c r="M54" s="16"/>
    </row>
    <row r="55" spans="1:14" x14ac:dyDescent="0.35">
      <c r="A55" s="1" t="s">
        <v>82</v>
      </c>
      <c r="B55" s="6">
        <v>3500</v>
      </c>
      <c r="C55" s="6">
        <v>0</v>
      </c>
      <c r="D55" s="6">
        <v>0</v>
      </c>
      <c r="E55" s="6"/>
      <c r="F55" s="6">
        <v>3500</v>
      </c>
      <c r="G55" s="6">
        <f>B55+E55</f>
        <v>3500</v>
      </c>
      <c r="H55" s="6">
        <v>2000</v>
      </c>
      <c r="I55" s="6">
        <v>1500</v>
      </c>
      <c r="J55" s="6"/>
      <c r="K55" s="15">
        <v>3500</v>
      </c>
      <c r="M55" s="16">
        <v>3500</v>
      </c>
    </row>
    <row r="56" spans="1:14" x14ac:dyDescent="0.35">
      <c r="A56" s="1" t="s">
        <v>465</v>
      </c>
      <c r="B56" s="6" t="s">
        <v>8</v>
      </c>
      <c r="C56" s="6" t="s">
        <v>8</v>
      </c>
      <c r="D56" s="6" t="s">
        <v>8</v>
      </c>
      <c r="E56" s="6"/>
      <c r="F56" s="6" t="s">
        <v>8</v>
      </c>
      <c r="G56" s="6"/>
      <c r="H56" s="6" t="s">
        <v>8</v>
      </c>
      <c r="I56" s="6" t="s">
        <v>8</v>
      </c>
      <c r="J56" s="6"/>
      <c r="K56" s="15"/>
      <c r="M56" s="16"/>
    </row>
    <row r="57" spans="1:14" x14ac:dyDescent="0.35">
      <c r="A57" t="s">
        <v>8</v>
      </c>
      <c r="B57" s="6"/>
      <c r="C57" s="6"/>
      <c r="D57" s="6"/>
      <c r="E57" s="6"/>
      <c r="F57" s="6"/>
      <c r="G57" s="6"/>
      <c r="H57" s="6"/>
      <c r="I57" s="6"/>
      <c r="J57" s="6"/>
      <c r="K57" s="15"/>
      <c r="M57" s="16"/>
    </row>
    <row r="58" spans="1:14" x14ac:dyDescent="0.35">
      <c r="A58" s="1" t="s">
        <v>30</v>
      </c>
      <c r="B58" s="6">
        <v>2800</v>
      </c>
      <c r="C58" s="6">
        <v>0</v>
      </c>
      <c r="D58" s="6">
        <v>0</v>
      </c>
      <c r="E58" s="6"/>
      <c r="F58" s="6">
        <v>2800</v>
      </c>
      <c r="G58" s="6">
        <f>B58+E58</f>
        <v>2800</v>
      </c>
      <c r="H58" s="6">
        <v>1500</v>
      </c>
      <c r="I58" s="6">
        <v>1300</v>
      </c>
      <c r="J58" s="6"/>
      <c r="K58" s="15">
        <v>2800</v>
      </c>
      <c r="M58" s="16">
        <f>8600+5000+2800</f>
        <v>16400</v>
      </c>
      <c r="N58" s="34" t="s">
        <v>608</v>
      </c>
    </row>
    <row r="59" spans="1:14" x14ac:dyDescent="0.35">
      <c r="A59" s="1" t="s">
        <v>466</v>
      </c>
      <c r="B59" s="6" t="s">
        <v>8</v>
      </c>
      <c r="C59" s="6" t="s">
        <v>8</v>
      </c>
      <c r="D59" s="6" t="s">
        <v>8</v>
      </c>
      <c r="E59" s="6"/>
      <c r="F59" s="6" t="s">
        <v>8</v>
      </c>
      <c r="G59" s="6"/>
      <c r="H59" s="6" t="s">
        <v>8</v>
      </c>
      <c r="I59" s="6" t="s">
        <v>8</v>
      </c>
      <c r="J59" s="6"/>
      <c r="K59" s="15"/>
      <c r="M59" s="16"/>
    </row>
    <row r="60" spans="1:14" x14ac:dyDescent="0.35">
      <c r="A60" t="s">
        <v>8</v>
      </c>
      <c r="B60" s="6"/>
      <c r="C60" s="6"/>
      <c r="D60" s="6"/>
      <c r="E60" s="6"/>
      <c r="F60" s="6"/>
      <c r="G60" s="6"/>
      <c r="H60" s="6"/>
      <c r="I60" s="6"/>
      <c r="J60" s="6"/>
      <c r="K60" s="15"/>
      <c r="M60" s="16"/>
    </row>
    <row r="61" spans="1:14" x14ac:dyDescent="0.35">
      <c r="A61" s="1" t="s">
        <v>467</v>
      </c>
      <c r="B61" s="6">
        <v>0</v>
      </c>
      <c r="C61" s="6">
        <v>0</v>
      </c>
      <c r="D61" s="6">
        <v>0</v>
      </c>
      <c r="E61" s="6"/>
      <c r="F61" s="6">
        <v>0</v>
      </c>
      <c r="G61" s="6">
        <f>B61+E61</f>
        <v>0</v>
      </c>
      <c r="H61" s="6">
        <v>0</v>
      </c>
      <c r="I61" s="6">
        <v>0</v>
      </c>
      <c r="J61" s="6"/>
      <c r="K61" s="15">
        <v>0</v>
      </c>
      <c r="M61" s="16">
        <v>0</v>
      </c>
    </row>
    <row r="62" spans="1:14" x14ac:dyDescent="0.35">
      <c r="A62" s="1" t="s">
        <v>468</v>
      </c>
      <c r="B62" s="6" t="s">
        <v>8</v>
      </c>
      <c r="C62" s="6" t="s">
        <v>8</v>
      </c>
      <c r="D62" s="6" t="s">
        <v>8</v>
      </c>
      <c r="E62" s="6"/>
      <c r="F62" s="6" t="s">
        <v>8</v>
      </c>
      <c r="G62" s="6"/>
      <c r="H62" s="6" t="s">
        <v>8</v>
      </c>
      <c r="I62" s="6" t="s">
        <v>8</v>
      </c>
      <c r="J62" s="6"/>
      <c r="K62" s="15"/>
      <c r="M62" s="16"/>
    </row>
    <row r="63" spans="1:14" x14ac:dyDescent="0.35">
      <c r="A63" t="s">
        <v>8</v>
      </c>
      <c r="B63" s="6"/>
      <c r="C63" s="6"/>
      <c r="D63" s="6"/>
      <c r="E63" s="6"/>
      <c r="F63" s="6"/>
      <c r="G63" s="6"/>
      <c r="H63" s="6"/>
      <c r="I63" s="6"/>
      <c r="J63" s="6"/>
      <c r="K63" s="15"/>
      <c r="M63" s="16"/>
    </row>
    <row r="64" spans="1:14" x14ac:dyDescent="0.35">
      <c r="A64" s="1" t="s">
        <v>469</v>
      </c>
      <c r="B64" s="6">
        <v>0</v>
      </c>
      <c r="C64" s="6">
        <v>0</v>
      </c>
      <c r="D64" s="6">
        <v>0</v>
      </c>
      <c r="E64" s="6"/>
      <c r="F64" s="6">
        <v>0</v>
      </c>
      <c r="G64" s="6">
        <f>B64+E64</f>
        <v>0</v>
      </c>
      <c r="H64" s="6">
        <v>3154.37</v>
      </c>
      <c r="I64" s="6">
        <v>-3154.37</v>
      </c>
      <c r="J64" s="6"/>
      <c r="K64" s="15">
        <v>3200</v>
      </c>
      <c r="M64" s="16">
        <v>0</v>
      </c>
    </row>
    <row r="65" spans="1:17" x14ac:dyDescent="0.35">
      <c r="A65" s="1" t="s">
        <v>470</v>
      </c>
      <c r="B65" s="6" t="s">
        <v>8</v>
      </c>
      <c r="C65" s="6" t="s">
        <v>8</v>
      </c>
      <c r="D65" s="6" t="s">
        <v>8</v>
      </c>
      <c r="E65" s="6"/>
      <c r="F65" s="6" t="s">
        <v>8</v>
      </c>
      <c r="G65" s="6"/>
      <c r="H65" s="6" t="s">
        <v>8</v>
      </c>
      <c r="I65" s="6" t="s">
        <v>8</v>
      </c>
      <c r="J65" s="6"/>
      <c r="K65" s="15"/>
      <c r="M65" s="16"/>
    </row>
    <row r="66" spans="1:17" x14ac:dyDescent="0.35">
      <c r="A66" t="s">
        <v>8</v>
      </c>
      <c r="B66" s="6"/>
      <c r="C66" s="6"/>
      <c r="D66" s="6"/>
      <c r="E66" s="6"/>
      <c r="F66" s="6"/>
      <c r="G66" s="6"/>
      <c r="H66" s="6"/>
      <c r="I66" s="6"/>
      <c r="J66" s="6"/>
      <c r="K66" s="15"/>
      <c r="M66" s="16"/>
    </row>
    <row r="67" spans="1:17" x14ac:dyDescent="0.35">
      <c r="A67" s="1" t="s">
        <v>471</v>
      </c>
      <c r="B67" s="6">
        <v>0</v>
      </c>
      <c r="C67" s="6">
        <v>0</v>
      </c>
      <c r="D67" s="6">
        <v>0</v>
      </c>
      <c r="E67" s="6"/>
      <c r="F67" s="6">
        <v>0</v>
      </c>
      <c r="G67" s="6">
        <f>B67+E67</f>
        <v>0</v>
      </c>
      <c r="H67" s="6">
        <v>0</v>
      </c>
      <c r="I67" s="6">
        <v>0</v>
      </c>
      <c r="J67" s="6"/>
      <c r="K67" s="15">
        <v>0</v>
      </c>
      <c r="M67" s="16">
        <v>0</v>
      </c>
      <c r="N67" s="43" t="s">
        <v>615</v>
      </c>
    </row>
    <row r="68" spans="1:17" x14ac:dyDescent="0.35">
      <c r="A68" s="1" t="s">
        <v>472</v>
      </c>
      <c r="B68" s="6" t="s">
        <v>8</v>
      </c>
      <c r="C68" s="6" t="s">
        <v>8</v>
      </c>
      <c r="D68" s="6" t="s">
        <v>8</v>
      </c>
      <c r="E68" s="6"/>
      <c r="F68" s="6" t="s">
        <v>8</v>
      </c>
      <c r="G68" s="6"/>
      <c r="H68" s="6" t="s">
        <v>8</v>
      </c>
      <c r="I68" s="6" t="s">
        <v>8</v>
      </c>
      <c r="J68" s="6"/>
      <c r="K68" s="15"/>
      <c r="M68" s="16"/>
    </row>
    <row r="69" spans="1:17" x14ac:dyDescent="0.35">
      <c r="A69" t="s">
        <v>8</v>
      </c>
      <c r="B69" s="6"/>
      <c r="C69" s="6"/>
      <c r="D69" s="6"/>
      <c r="E69" s="6"/>
      <c r="F69" s="6"/>
      <c r="G69" s="6"/>
      <c r="H69" s="6"/>
      <c r="I69" s="6"/>
      <c r="J69" s="6"/>
      <c r="K69" s="15"/>
      <c r="M69" s="16"/>
    </row>
    <row r="70" spans="1:17" x14ac:dyDescent="0.35">
      <c r="A70" s="1" t="s">
        <v>473</v>
      </c>
      <c r="B70" s="6">
        <v>0</v>
      </c>
      <c r="C70" s="6">
        <v>0</v>
      </c>
      <c r="D70" s="6">
        <v>0</v>
      </c>
      <c r="E70" s="6"/>
      <c r="F70" s="6">
        <v>0</v>
      </c>
      <c r="G70" s="6">
        <f>B70+E70</f>
        <v>0</v>
      </c>
      <c r="H70" s="6">
        <v>6756.75</v>
      </c>
      <c r="I70" s="6">
        <v>-6756.75</v>
      </c>
      <c r="J70" s="6"/>
      <c r="K70" s="15">
        <v>7000</v>
      </c>
      <c r="M70" s="16">
        <v>0</v>
      </c>
    </row>
    <row r="71" spans="1:17" x14ac:dyDescent="0.35">
      <c r="A71" s="1" t="s">
        <v>474</v>
      </c>
      <c r="B71" s="6" t="s">
        <v>8</v>
      </c>
      <c r="C71" s="6" t="s">
        <v>8</v>
      </c>
      <c r="D71" s="6" t="s">
        <v>8</v>
      </c>
      <c r="E71" s="6"/>
      <c r="F71" s="6" t="s">
        <v>8</v>
      </c>
      <c r="G71" s="6"/>
      <c r="H71" s="6" t="s">
        <v>8</v>
      </c>
      <c r="I71" s="6" t="s">
        <v>8</v>
      </c>
      <c r="J71" s="6"/>
      <c r="K71" s="15"/>
      <c r="M71" s="16"/>
    </row>
    <row r="72" spans="1:17" x14ac:dyDescent="0.35">
      <c r="A72" t="s">
        <v>8</v>
      </c>
      <c r="B72" s="6"/>
      <c r="C72" s="6"/>
      <c r="D72" s="6"/>
      <c r="E72" s="6"/>
      <c r="F72" s="6"/>
      <c r="G72" s="6"/>
      <c r="H72" s="6"/>
      <c r="I72" s="6"/>
      <c r="J72" s="6"/>
      <c r="K72" s="15"/>
      <c r="M72" s="16"/>
    </row>
    <row r="73" spans="1:17" x14ac:dyDescent="0.35">
      <c r="A73" s="1" t="s">
        <v>88</v>
      </c>
      <c r="B73" s="6">
        <v>95000</v>
      </c>
      <c r="C73" s="6">
        <v>0</v>
      </c>
      <c r="D73" s="6">
        <v>0</v>
      </c>
      <c r="E73" s="6"/>
      <c r="F73" s="6">
        <v>95000</v>
      </c>
      <c r="G73" s="6">
        <f>B73+E73</f>
        <v>95000</v>
      </c>
      <c r="H73" s="6">
        <v>71558.97</v>
      </c>
      <c r="I73" s="6">
        <v>23441.03</v>
      </c>
      <c r="J73" s="6"/>
      <c r="K73" s="15">
        <v>95000</v>
      </c>
      <c r="M73" s="16">
        <v>95000</v>
      </c>
    </row>
    <row r="74" spans="1:17" x14ac:dyDescent="0.35">
      <c r="A74" s="1" t="s">
        <v>475</v>
      </c>
      <c r="B74" s="6" t="s">
        <v>8</v>
      </c>
      <c r="C74" s="6" t="s">
        <v>8</v>
      </c>
      <c r="D74" s="6" t="s">
        <v>8</v>
      </c>
      <c r="E74" s="6"/>
      <c r="F74" s="6" t="s">
        <v>8</v>
      </c>
      <c r="G74" s="6"/>
      <c r="H74" s="6" t="s">
        <v>8</v>
      </c>
      <c r="I74" s="6" t="s">
        <v>8</v>
      </c>
      <c r="J74" s="6"/>
      <c r="K74" s="15"/>
      <c r="M74" s="16"/>
    </row>
    <row r="75" spans="1:17" x14ac:dyDescent="0.35">
      <c r="A75" t="s">
        <v>8</v>
      </c>
      <c r="B75" s="6"/>
      <c r="C75" s="6"/>
      <c r="D75" s="6"/>
      <c r="E75" s="6"/>
      <c r="F75" s="6"/>
      <c r="G75" s="6"/>
      <c r="H75" s="6"/>
      <c r="I75" s="6"/>
      <c r="J75" s="6"/>
      <c r="K75" s="15"/>
      <c r="M75" s="16"/>
    </row>
    <row r="76" spans="1:17" x14ac:dyDescent="0.35">
      <c r="A76" s="1" t="s">
        <v>38</v>
      </c>
      <c r="B76" s="6">
        <v>9700</v>
      </c>
      <c r="C76" s="6">
        <v>0</v>
      </c>
      <c r="D76" s="6">
        <v>0</v>
      </c>
      <c r="E76" s="6"/>
      <c r="F76" s="6">
        <v>9700</v>
      </c>
      <c r="G76" s="6">
        <f>B76+E76</f>
        <v>9700</v>
      </c>
      <c r="H76" s="6">
        <v>0</v>
      </c>
      <c r="I76" s="6">
        <v>9700</v>
      </c>
      <c r="J76" s="6"/>
      <c r="K76" s="15">
        <v>9700</v>
      </c>
      <c r="M76" s="16">
        <f>9700+48000</f>
        <v>57700</v>
      </c>
    </row>
    <row r="77" spans="1:17" x14ac:dyDescent="0.35">
      <c r="A77" s="1" t="s">
        <v>476</v>
      </c>
      <c r="B77" s="6" t="s">
        <v>8</v>
      </c>
      <c r="C77" s="6" t="s">
        <v>8</v>
      </c>
      <c r="D77" s="6" t="s">
        <v>8</v>
      </c>
      <c r="E77" s="6"/>
      <c r="F77" s="6" t="s">
        <v>8</v>
      </c>
      <c r="G77" s="6"/>
      <c r="H77" s="6" t="s">
        <v>8</v>
      </c>
      <c r="I77" s="6" t="s">
        <v>8</v>
      </c>
      <c r="J77" s="6"/>
      <c r="K77" s="15"/>
      <c r="M77" s="16"/>
    </row>
    <row r="78" spans="1:17" x14ac:dyDescent="0.35">
      <c r="A78" t="s">
        <v>8</v>
      </c>
      <c r="B78" s="6"/>
      <c r="C78" s="6"/>
      <c r="D78" s="6"/>
      <c r="E78" s="6"/>
      <c r="F78" s="6"/>
      <c r="G78" s="6"/>
      <c r="H78" s="6"/>
      <c r="I78" s="6"/>
      <c r="J78" s="6"/>
      <c r="K78" s="15"/>
      <c r="M78" s="16"/>
    </row>
    <row r="79" spans="1:17" x14ac:dyDescent="0.35">
      <c r="A79" s="1" t="s">
        <v>40</v>
      </c>
      <c r="B79" s="6">
        <v>6000</v>
      </c>
      <c r="C79" s="6">
        <v>0</v>
      </c>
      <c r="D79" s="6">
        <v>0</v>
      </c>
      <c r="E79" s="6"/>
      <c r="F79" s="6">
        <v>6000</v>
      </c>
      <c r="G79" s="6">
        <f>B79+E79</f>
        <v>6000</v>
      </c>
      <c r="H79" s="6">
        <v>5490.36</v>
      </c>
      <c r="I79" s="6">
        <v>509.64</v>
      </c>
      <c r="J79" s="6"/>
      <c r="K79" s="16">
        <f>H79/21*26</f>
        <v>6797.5885714285705</v>
      </c>
      <c r="M79" s="16">
        <v>2758.8301560000004</v>
      </c>
      <c r="Q79" s="9">
        <f>M79</f>
        <v>2758.8301560000004</v>
      </c>
    </row>
    <row r="80" spans="1:17" x14ac:dyDescent="0.35">
      <c r="A80" s="1" t="s">
        <v>477</v>
      </c>
      <c r="B80" s="6" t="s">
        <v>8</v>
      </c>
      <c r="C80" s="6" t="s">
        <v>8</v>
      </c>
      <c r="D80" s="6" t="s">
        <v>8</v>
      </c>
      <c r="E80" s="6"/>
      <c r="F80" s="6" t="s">
        <v>8</v>
      </c>
      <c r="G80" s="6"/>
      <c r="H80" s="6" t="s">
        <v>8</v>
      </c>
      <c r="I80" s="6" t="s">
        <v>8</v>
      </c>
      <c r="J80" s="6"/>
      <c r="K80" s="15"/>
      <c r="M80" s="16"/>
    </row>
    <row r="81" spans="1:13" x14ac:dyDescent="0.35">
      <c r="A81" t="s">
        <v>8</v>
      </c>
      <c r="B81" s="6"/>
      <c r="C81" s="6"/>
      <c r="D81" s="6"/>
      <c r="E81" s="6"/>
      <c r="F81" s="6"/>
      <c r="G81" s="6"/>
      <c r="H81" s="6"/>
      <c r="I81" s="6"/>
      <c r="J81" s="6"/>
      <c r="K81" s="15"/>
      <c r="M81" s="16"/>
    </row>
    <row r="82" spans="1:13" x14ac:dyDescent="0.35">
      <c r="A82" s="1" t="s">
        <v>197</v>
      </c>
      <c r="B82" s="6">
        <v>4000</v>
      </c>
      <c r="C82" s="6">
        <v>0</v>
      </c>
      <c r="D82" s="6">
        <v>0</v>
      </c>
      <c r="E82" s="6">
        <v>-4000</v>
      </c>
      <c r="F82" s="6">
        <v>4000</v>
      </c>
      <c r="G82" s="6">
        <f>B82+E82</f>
        <v>0</v>
      </c>
      <c r="H82" s="6">
        <v>0</v>
      </c>
      <c r="I82" s="6">
        <v>4000</v>
      </c>
      <c r="J82" s="6"/>
      <c r="K82" s="15">
        <v>4000</v>
      </c>
      <c r="M82" s="16">
        <v>4000</v>
      </c>
    </row>
    <row r="83" spans="1:13" x14ac:dyDescent="0.35">
      <c r="A83" s="1" t="s">
        <v>478</v>
      </c>
      <c r="B83" s="6" t="s">
        <v>8</v>
      </c>
      <c r="C83" s="6" t="s">
        <v>8</v>
      </c>
      <c r="D83" s="6" t="s">
        <v>8</v>
      </c>
      <c r="E83" s="6"/>
      <c r="F83" s="6" t="s">
        <v>8</v>
      </c>
      <c r="G83" s="6"/>
      <c r="H83" s="6" t="s">
        <v>8</v>
      </c>
      <c r="I83" s="6" t="s">
        <v>8</v>
      </c>
      <c r="J83" s="6"/>
      <c r="K83" s="15"/>
      <c r="M83" s="16"/>
    </row>
    <row r="84" spans="1:13" x14ac:dyDescent="0.35">
      <c r="A84" t="s">
        <v>8</v>
      </c>
      <c r="B84" s="6"/>
      <c r="C84" s="6"/>
      <c r="D84" s="6"/>
      <c r="E84" s="6"/>
      <c r="F84" s="6"/>
      <c r="G84" s="6"/>
      <c r="H84" s="6"/>
      <c r="I84" s="6"/>
      <c r="J84" s="6"/>
      <c r="K84" s="15"/>
      <c r="M84" s="16"/>
    </row>
    <row r="85" spans="1:13" x14ac:dyDescent="0.35">
      <c r="A85" s="1" t="s">
        <v>44</v>
      </c>
      <c r="B85" s="6">
        <v>0</v>
      </c>
      <c r="C85" s="6">
        <v>0</v>
      </c>
      <c r="D85" s="6">
        <v>0</v>
      </c>
      <c r="E85" s="6"/>
      <c r="F85" s="6">
        <v>0</v>
      </c>
      <c r="G85" s="6">
        <f>B85+E85</f>
        <v>0</v>
      </c>
      <c r="H85" s="6">
        <v>0</v>
      </c>
      <c r="I85" s="6">
        <v>0</v>
      </c>
      <c r="J85" s="6"/>
      <c r="K85" s="15">
        <v>0</v>
      </c>
      <c r="M85" s="16">
        <v>70000</v>
      </c>
    </row>
    <row r="86" spans="1:13" x14ac:dyDescent="0.35">
      <c r="A86" s="1" t="s">
        <v>479</v>
      </c>
      <c r="B86" s="6" t="s">
        <v>8</v>
      </c>
      <c r="C86" s="6" t="s">
        <v>8</v>
      </c>
      <c r="D86" s="6" t="s">
        <v>8</v>
      </c>
      <c r="E86" s="6"/>
      <c r="F86" s="6" t="s">
        <v>8</v>
      </c>
      <c r="G86" s="6"/>
      <c r="H86" s="6" t="s">
        <v>8</v>
      </c>
      <c r="I86" s="6" t="s">
        <v>8</v>
      </c>
      <c r="J86" s="6"/>
      <c r="K86" s="15"/>
      <c r="M86" s="16"/>
    </row>
    <row r="87" spans="1:13" x14ac:dyDescent="0.35">
      <c r="A87" t="s">
        <v>8</v>
      </c>
      <c r="B87" s="6"/>
      <c r="C87" s="6"/>
      <c r="D87" s="6"/>
      <c r="E87" s="6"/>
      <c r="F87" s="6"/>
      <c r="G87" s="6"/>
      <c r="H87" s="6"/>
      <c r="I87" s="6"/>
      <c r="J87" s="6"/>
      <c r="K87" s="15"/>
      <c r="M87" s="16"/>
    </row>
    <row r="88" spans="1:13" x14ac:dyDescent="0.35">
      <c r="A88" s="1" t="s">
        <v>480</v>
      </c>
      <c r="B88" s="6">
        <v>6000</v>
      </c>
      <c r="C88" s="6">
        <v>0</v>
      </c>
      <c r="D88" s="6">
        <v>0</v>
      </c>
      <c r="E88" s="6"/>
      <c r="F88" s="6">
        <v>6000</v>
      </c>
      <c r="G88" s="6">
        <f>B88+E88</f>
        <v>6000</v>
      </c>
      <c r="H88" s="6">
        <v>5572.86</v>
      </c>
      <c r="I88" s="6">
        <v>427.14</v>
      </c>
      <c r="J88" s="6"/>
      <c r="K88" s="15">
        <v>6000</v>
      </c>
      <c r="M88" s="16">
        <v>6000</v>
      </c>
    </row>
    <row r="89" spans="1:13" x14ac:dyDescent="0.35">
      <c r="A89" s="1" t="s">
        <v>481</v>
      </c>
      <c r="B89" s="6" t="s">
        <v>8</v>
      </c>
      <c r="C89" s="6" t="s">
        <v>8</v>
      </c>
      <c r="D89" s="6" t="s">
        <v>8</v>
      </c>
      <c r="E89" s="6"/>
      <c r="F89" s="6" t="s">
        <v>8</v>
      </c>
      <c r="G89" s="6"/>
      <c r="H89" s="6" t="s">
        <v>8</v>
      </c>
      <c r="I89" s="6" t="s">
        <v>8</v>
      </c>
      <c r="J89" s="6"/>
      <c r="K89" s="15"/>
      <c r="M89" s="16"/>
    </row>
    <row r="90" spans="1:13" x14ac:dyDescent="0.35">
      <c r="A90" t="s">
        <v>8</v>
      </c>
      <c r="B90" s="6"/>
      <c r="C90" s="6"/>
      <c r="D90" s="6"/>
      <c r="E90" s="6"/>
      <c r="F90" s="6"/>
      <c r="G90" s="6"/>
      <c r="H90" s="6"/>
      <c r="I90" s="6"/>
      <c r="J90" s="6"/>
      <c r="K90" s="15"/>
      <c r="M90" s="16"/>
    </row>
    <row r="91" spans="1:13" x14ac:dyDescent="0.35">
      <c r="A91" s="1" t="s">
        <v>482</v>
      </c>
      <c r="B91" s="6">
        <v>6000</v>
      </c>
      <c r="C91" s="6">
        <v>5000</v>
      </c>
      <c r="D91" s="6">
        <v>0</v>
      </c>
      <c r="E91" s="6">
        <v>-1000</v>
      </c>
      <c r="F91" s="6">
        <v>11000</v>
      </c>
      <c r="G91" s="6">
        <f>B91+E91</f>
        <v>5000</v>
      </c>
      <c r="H91" s="6">
        <v>4192.7700000000004</v>
      </c>
      <c r="I91" s="6">
        <v>6807.23</v>
      </c>
      <c r="J91" s="6"/>
      <c r="K91" s="15">
        <v>5000</v>
      </c>
      <c r="M91" s="16">
        <v>6700</v>
      </c>
    </row>
    <row r="92" spans="1:13" x14ac:dyDescent="0.35">
      <c r="A92" s="1" t="s">
        <v>483</v>
      </c>
      <c r="B92" s="6" t="s">
        <v>8</v>
      </c>
      <c r="C92" s="6" t="s">
        <v>8</v>
      </c>
      <c r="D92" s="6" t="s">
        <v>8</v>
      </c>
      <c r="E92" s="6"/>
      <c r="F92" s="6" t="s">
        <v>8</v>
      </c>
      <c r="G92" s="6"/>
      <c r="H92" s="6" t="s">
        <v>8</v>
      </c>
      <c r="I92" s="6" t="s">
        <v>8</v>
      </c>
      <c r="J92" s="6"/>
      <c r="K92" s="15"/>
      <c r="M92" s="16"/>
    </row>
    <row r="93" spans="1:13" x14ac:dyDescent="0.35">
      <c r="A93" t="s">
        <v>8</v>
      </c>
      <c r="B93" s="6"/>
      <c r="C93" s="6"/>
      <c r="D93" s="6"/>
      <c r="E93" s="6"/>
      <c r="F93" s="6"/>
      <c r="G93" s="6"/>
      <c r="H93" s="6"/>
      <c r="I93" s="6"/>
      <c r="J93" s="6"/>
      <c r="K93" s="15"/>
      <c r="M93" s="16"/>
    </row>
    <row r="94" spans="1:13" x14ac:dyDescent="0.35">
      <c r="A94" s="1" t="s">
        <v>484</v>
      </c>
      <c r="B94" s="6">
        <v>300</v>
      </c>
      <c r="C94" s="6">
        <v>0</v>
      </c>
      <c r="D94" s="6">
        <v>0</v>
      </c>
      <c r="E94" s="6"/>
      <c r="F94" s="6">
        <v>300</v>
      </c>
      <c r="G94" s="6">
        <f>B94+E94</f>
        <v>300</v>
      </c>
      <c r="H94" s="6">
        <v>0</v>
      </c>
      <c r="I94" s="6">
        <v>300</v>
      </c>
      <c r="J94" s="6"/>
      <c r="K94" s="15">
        <v>300</v>
      </c>
      <c r="M94" s="16">
        <v>300</v>
      </c>
    </row>
    <row r="95" spans="1:13" x14ac:dyDescent="0.35">
      <c r="A95" s="1" t="s">
        <v>485</v>
      </c>
      <c r="B95" s="6" t="s">
        <v>8</v>
      </c>
      <c r="C95" s="6" t="s">
        <v>8</v>
      </c>
      <c r="D95" s="6" t="s">
        <v>8</v>
      </c>
      <c r="E95" s="6"/>
      <c r="F95" s="6" t="s">
        <v>8</v>
      </c>
      <c r="G95" s="6"/>
      <c r="H95" s="6" t="s">
        <v>8</v>
      </c>
      <c r="I95" s="6" t="s">
        <v>8</v>
      </c>
      <c r="J95" s="6"/>
      <c r="K95" s="15"/>
      <c r="M95" s="16"/>
    </row>
    <row r="96" spans="1:13" x14ac:dyDescent="0.35">
      <c r="A96" t="s">
        <v>8</v>
      </c>
      <c r="B96" s="6"/>
      <c r="C96" s="6"/>
      <c r="D96" s="6"/>
      <c r="E96" s="6"/>
      <c r="F96" s="6"/>
      <c r="G96" s="6"/>
      <c r="H96" s="6"/>
      <c r="I96" s="6"/>
      <c r="J96" s="6"/>
      <c r="K96" s="15"/>
      <c r="M96" s="16"/>
    </row>
    <row r="97" spans="1:14" x14ac:dyDescent="0.35">
      <c r="A97" s="1" t="s">
        <v>106</v>
      </c>
      <c r="B97" s="6">
        <v>9400</v>
      </c>
      <c r="C97" s="6">
        <v>0</v>
      </c>
      <c r="D97" s="6">
        <v>0</v>
      </c>
      <c r="E97" s="6"/>
      <c r="F97" s="6">
        <v>9400</v>
      </c>
      <c r="G97" s="6">
        <f>B97+E97</f>
        <v>9400</v>
      </c>
      <c r="H97" s="6">
        <v>2671.42</v>
      </c>
      <c r="I97" s="6">
        <v>6728.58</v>
      </c>
      <c r="J97" s="6"/>
      <c r="K97" s="15">
        <v>3500</v>
      </c>
      <c r="M97" s="16">
        <v>9400</v>
      </c>
    </row>
    <row r="98" spans="1:14" x14ac:dyDescent="0.35">
      <c r="A98" s="1" t="s">
        <v>486</v>
      </c>
      <c r="B98" s="6" t="s">
        <v>8</v>
      </c>
      <c r="C98" s="6" t="s">
        <v>8</v>
      </c>
      <c r="D98" s="6" t="s">
        <v>8</v>
      </c>
      <c r="E98" s="6"/>
      <c r="F98" s="6" t="s">
        <v>8</v>
      </c>
      <c r="G98" s="6"/>
      <c r="H98" s="6" t="s">
        <v>8</v>
      </c>
      <c r="I98" s="6" t="s">
        <v>8</v>
      </c>
      <c r="J98" s="6"/>
      <c r="K98" s="15"/>
      <c r="M98" s="16"/>
    </row>
    <row r="99" spans="1:14" x14ac:dyDescent="0.35">
      <c r="A99" t="s">
        <v>8</v>
      </c>
      <c r="B99" s="6"/>
      <c r="C99" s="6"/>
      <c r="D99" s="6"/>
      <c r="E99" s="6"/>
      <c r="F99" s="6"/>
      <c r="G99" s="6"/>
      <c r="H99" s="6"/>
      <c r="I99" s="6"/>
      <c r="J99" s="6"/>
      <c r="K99" s="15"/>
      <c r="M99" s="16"/>
    </row>
    <row r="100" spans="1:14" x14ac:dyDescent="0.35">
      <c r="A100" s="1" t="s">
        <v>110</v>
      </c>
      <c r="B100" s="6">
        <v>0</v>
      </c>
      <c r="C100" s="6">
        <v>0</v>
      </c>
      <c r="D100" s="6">
        <v>0</v>
      </c>
      <c r="E100" s="6"/>
      <c r="F100" s="6">
        <v>0</v>
      </c>
      <c r="G100" s="6">
        <f>B100+E100</f>
        <v>0</v>
      </c>
      <c r="H100" s="6">
        <v>0</v>
      </c>
      <c r="I100" s="6">
        <v>0</v>
      </c>
      <c r="J100" s="6"/>
      <c r="K100" s="15">
        <v>0</v>
      </c>
      <c r="M100" s="16">
        <v>0</v>
      </c>
      <c r="N100" s="43" t="s">
        <v>615</v>
      </c>
    </row>
    <row r="101" spans="1:14" x14ac:dyDescent="0.35">
      <c r="A101" s="1" t="s">
        <v>487</v>
      </c>
      <c r="B101" s="6" t="s">
        <v>8</v>
      </c>
      <c r="C101" s="6" t="s">
        <v>8</v>
      </c>
      <c r="D101" s="6" t="s">
        <v>8</v>
      </c>
      <c r="E101" s="6"/>
      <c r="F101" s="6" t="s">
        <v>8</v>
      </c>
      <c r="G101" s="6"/>
      <c r="H101" s="6" t="s">
        <v>8</v>
      </c>
      <c r="I101" s="6" t="s">
        <v>8</v>
      </c>
      <c r="J101" s="6"/>
      <c r="K101" s="15"/>
      <c r="M101" s="16"/>
    </row>
    <row r="102" spans="1:14" x14ac:dyDescent="0.35">
      <c r="A102" t="s">
        <v>8</v>
      </c>
      <c r="B102" s="6"/>
      <c r="C102" s="6"/>
      <c r="D102" s="6"/>
      <c r="E102" s="6"/>
      <c r="F102" s="6"/>
      <c r="G102" s="6"/>
      <c r="H102" s="6"/>
      <c r="I102" s="6"/>
      <c r="J102" s="6"/>
      <c r="K102" s="15"/>
      <c r="M102" s="16"/>
    </row>
    <row r="103" spans="1:14" x14ac:dyDescent="0.35">
      <c r="A103" s="1" t="s">
        <v>488</v>
      </c>
      <c r="B103" s="6">
        <v>9000</v>
      </c>
      <c r="C103" s="6">
        <v>12000</v>
      </c>
      <c r="D103" s="6">
        <v>0</v>
      </c>
      <c r="E103" s="6">
        <v>3000</v>
      </c>
      <c r="F103" s="6">
        <v>21000</v>
      </c>
      <c r="G103" s="6">
        <f>B103+E103</f>
        <v>12000</v>
      </c>
      <c r="H103" s="6">
        <v>11479.04</v>
      </c>
      <c r="I103" s="6">
        <v>9520.9599999999991</v>
      </c>
      <c r="J103" s="6"/>
      <c r="K103" s="15">
        <v>12000</v>
      </c>
      <c r="M103" s="16">
        <v>12000</v>
      </c>
    </row>
    <row r="104" spans="1:14" x14ac:dyDescent="0.35">
      <c r="A104" s="1" t="s">
        <v>489</v>
      </c>
      <c r="B104" s="6" t="s">
        <v>8</v>
      </c>
      <c r="C104" s="6" t="s">
        <v>8</v>
      </c>
      <c r="D104" s="6" t="s">
        <v>8</v>
      </c>
      <c r="E104" s="6"/>
      <c r="F104" s="6" t="s">
        <v>8</v>
      </c>
      <c r="G104" s="6"/>
      <c r="H104" s="6" t="s">
        <v>8</v>
      </c>
      <c r="I104" s="6" t="s">
        <v>8</v>
      </c>
      <c r="J104" s="6"/>
      <c r="K104" s="15"/>
      <c r="M104" s="16"/>
    </row>
    <row r="105" spans="1:14" x14ac:dyDescent="0.35">
      <c r="A105" t="s">
        <v>8</v>
      </c>
      <c r="B105" s="6"/>
      <c r="C105" s="6"/>
      <c r="D105" s="6"/>
      <c r="E105" s="6"/>
      <c r="F105" s="6"/>
      <c r="G105" s="6"/>
      <c r="H105" s="6"/>
      <c r="I105" s="6"/>
      <c r="J105" s="6"/>
      <c r="K105" s="15"/>
      <c r="M105" s="16"/>
    </row>
    <row r="106" spans="1:14" x14ac:dyDescent="0.35">
      <c r="A106" s="1" t="s">
        <v>118</v>
      </c>
      <c r="B106" s="6">
        <v>250</v>
      </c>
      <c r="C106" s="6">
        <v>2635.46</v>
      </c>
      <c r="D106" s="6">
        <v>0</v>
      </c>
      <c r="E106" s="6">
        <f>-250+2635.46</f>
        <v>2385.46</v>
      </c>
      <c r="F106" s="6">
        <v>2885.46</v>
      </c>
      <c r="G106" s="6">
        <f>B106+E106</f>
        <v>2635.46</v>
      </c>
      <c r="H106" s="6">
        <v>1135.46</v>
      </c>
      <c r="I106" s="6">
        <v>1750</v>
      </c>
      <c r="J106" s="6"/>
      <c r="K106" s="15">
        <v>2635.46</v>
      </c>
      <c r="M106" s="16">
        <v>3000</v>
      </c>
    </row>
    <row r="107" spans="1:14" x14ac:dyDescent="0.35">
      <c r="A107" s="1" t="s">
        <v>490</v>
      </c>
      <c r="B107" s="6" t="s">
        <v>8</v>
      </c>
      <c r="C107" s="6" t="s">
        <v>8</v>
      </c>
      <c r="D107" s="6" t="s">
        <v>8</v>
      </c>
      <c r="E107" s="6"/>
      <c r="F107" s="6" t="s">
        <v>8</v>
      </c>
      <c r="G107" s="6"/>
      <c r="H107" s="6" t="s">
        <v>8</v>
      </c>
      <c r="I107" s="6" t="s">
        <v>8</v>
      </c>
      <c r="J107" s="6"/>
      <c r="K107" s="15"/>
      <c r="M107" s="16"/>
    </row>
    <row r="108" spans="1:14" x14ac:dyDescent="0.35">
      <c r="A108" t="s">
        <v>8</v>
      </c>
      <c r="B108" s="6"/>
      <c r="C108" s="6"/>
      <c r="D108" s="6"/>
      <c r="E108" s="6"/>
      <c r="F108" s="6"/>
      <c r="G108" s="6"/>
      <c r="H108" s="6"/>
      <c r="I108" s="6"/>
      <c r="J108" s="6"/>
      <c r="K108" s="15"/>
      <c r="M108" s="16"/>
    </row>
    <row r="109" spans="1:14" x14ac:dyDescent="0.35">
      <c r="A109" s="1" t="s">
        <v>491</v>
      </c>
      <c r="B109" s="6">
        <v>0</v>
      </c>
      <c r="C109" s="6">
        <v>0</v>
      </c>
      <c r="D109" s="6">
        <v>0</v>
      </c>
      <c r="E109" s="6"/>
      <c r="F109" s="6">
        <v>0</v>
      </c>
      <c r="G109" s="6">
        <f>B109+E109</f>
        <v>0</v>
      </c>
      <c r="H109" s="6">
        <v>0</v>
      </c>
      <c r="I109" s="6">
        <v>0</v>
      </c>
      <c r="J109" s="6"/>
      <c r="K109" s="15">
        <v>0</v>
      </c>
      <c r="M109" s="16">
        <v>0</v>
      </c>
      <c r="N109" s="43" t="s">
        <v>615</v>
      </c>
    </row>
    <row r="110" spans="1:14" x14ac:dyDescent="0.35">
      <c r="A110" s="1" t="s">
        <v>492</v>
      </c>
      <c r="B110" s="6" t="s">
        <v>8</v>
      </c>
      <c r="C110" s="6" t="s">
        <v>8</v>
      </c>
      <c r="D110" s="6" t="s">
        <v>8</v>
      </c>
      <c r="E110" s="6"/>
      <c r="F110" s="6" t="s">
        <v>8</v>
      </c>
      <c r="G110" s="6"/>
      <c r="H110" s="6" t="s">
        <v>8</v>
      </c>
      <c r="I110" s="6" t="s">
        <v>8</v>
      </c>
      <c r="J110" s="6"/>
      <c r="K110" s="15"/>
      <c r="M110" s="16"/>
    </row>
    <row r="111" spans="1:14" x14ac:dyDescent="0.35">
      <c r="A111" t="s">
        <v>8</v>
      </c>
      <c r="B111" s="6"/>
      <c r="C111" s="6"/>
      <c r="D111" s="6"/>
      <c r="E111" s="6"/>
      <c r="F111" s="6"/>
      <c r="G111" s="6"/>
      <c r="H111" s="6"/>
      <c r="I111" s="6"/>
      <c r="J111" s="6"/>
      <c r="K111" s="15"/>
      <c r="M111" s="16"/>
    </row>
    <row r="112" spans="1:14" x14ac:dyDescent="0.35">
      <c r="A112" s="1" t="s">
        <v>54</v>
      </c>
      <c r="B112" s="6">
        <v>500</v>
      </c>
      <c r="C112" s="6">
        <v>0</v>
      </c>
      <c r="D112" s="6">
        <v>0</v>
      </c>
      <c r="E112" s="6">
        <v>-500</v>
      </c>
      <c r="F112" s="6">
        <v>500</v>
      </c>
      <c r="G112" s="6">
        <f>B112+E112</f>
        <v>0</v>
      </c>
      <c r="H112" s="6">
        <v>0</v>
      </c>
      <c r="I112" s="6">
        <v>500</v>
      </c>
      <c r="J112" s="6"/>
      <c r="K112" s="15">
        <v>500</v>
      </c>
      <c r="M112" s="16">
        <f>500+20000</f>
        <v>20500</v>
      </c>
    </row>
    <row r="113" spans="1:13" x14ac:dyDescent="0.35">
      <c r="A113" s="1" t="s">
        <v>493</v>
      </c>
      <c r="B113" s="6" t="s">
        <v>8</v>
      </c>
      <c r="C113" s="6" t="s">
        <v>8</v>
      </c>
      <c r="D113" s="6" t="s">
        <v>8</v>
      </c>
      <c r="E113" s="6"/>
      <c r="F113" s="6" t="s">
        <v>8</v>
      </c>
      <c r="G113" s="6"/>
      <c r="H113" s="6" t="s">
        <v>8</v>
      </c>
      <c r="I113" s="6" t="s">
        <v>8</v>
      </c>
      <c r="J113" s="6"/>
      <c r="K113" s="15"/>
      <c r="M113" s="16"/>
    </row>
    <row r="114" spans="1:13" x14ac:dyDescent="0.35">
      <c r="A114" t="s">
        <v>8</v>
      </c>
      <c r="B114" s="6"/>
      <c r="C114" s="6"/>
      <c r="D114" s="6"/>
      <c r="E114" s="6"/>
      <c r="F114" s="6"/>
      <c r="G114" s="6"/>
      <c r="H114" s="6"/>
      <c r="I114" s="6"/>
      <c r="J114" s="6"/>
      <c r="K114" s="15"/>
      <c r="M114" s="16"/>
    </row>
    <row r="115" spans="1:13" x14ac:dyDescent="0.35">
      <c r="A115" s="1" t="s">
        <v>56</v>
      </c>
      <c r="B115" s="6">
        <v>10000</v>
      </c>
      <c r="C115" s="6">
        <v>13000</v>
      </c>
      <c r="D115" s="6">
        <v>0</v>
      </c>
      <c r="E115" s="6">
        <v>3000</v>
      </c>
      <c r="F115" s="6">
        <v>23000</v>
      </c>
      <c r="G115" s="6">
        <f>B115+E115</f>
        <v>13000</v>
      </c>
      <c r="H115" s="6">
        <v>12169.34</v>
      </c>
      <c r="I115" s="6">
        <v>10830.66</v>
      </c>
      <c r="J115" s="6"/>
      <c r="K115" s="15">
        <v>13000</v>
      </c>
      <c r="M115" s="16">
        <v>16000</v>
      </c>
    </row>
    <row r="116" spans="1:13" x14ac:dyDescent="0.35">
      <c r="A116" s="1" t="s">
        <v>494</v>
      </c>
      <c r="B116" s="6" t="s">
        <v>8</v>
      </c>
      <c r="C116" s="6" t="s">
        <v>8</v>
      </c>
      <c r="D116" s="6" t="s">
        <v>8</v>
      </c>
      <c r="E116" s="6"/>
      <c r="F116" s="6" t="s">
        <v>8</v>
      </c>
      <c r="G116" s="6"/>
      <c r="H116" s="6" t="s">
        <v>8</v>
      </c>
      <c r="I116" s="6" t="s">
        <v>8</v>
      </c>
      <c r="J116" s="6"/>
      <c r="K116" s="15"/>
      <c r="M116" s="16"/>
    </row>
    <row r="117" spans="1:13" x14ac:dyDescent="0.35">
      <c r="A117" t="s">
        <v>8</v>
      </c>
      <c r="B117" s="6"/>
      <c r="C117" s="6"/>
      <c r="D117" s="6"/>
      <c r="E117" s="6"/>
      <c r="F117" s="6"/>
      <c r="G117" s="6"/>
      <c r="H117" s="6"/>
      <c r="I117" s="6"/>
      <c r="J117" s="6"/>
      <c r="K117" s="15"/>
      <c r="M117" s="16"/>
    </row>
    <row r="118" spans="1:13" x14ac:dyDescent="0.35">
      <c r="A118" s="61" t="s">
        <v>254</v>
      </c>
      <c r="B118" s="6"/>
      <c r="C118" s="6"/>
      <c r="D118" s="6"/>
      <c r="E118" s="6"/>
      <c r="F118" s="6"/>
      <c r="G118" s="6"/>
      <c r="H118" s="6"/>
      <c r="I118" s="6"/>
      <c r="J118" s="6"/>
      <c r="K118" s="15"/>
      <c r="M118" s="16">
        <v>3100</v>
      </c>
    </row>
    <row r="119" spans="1:13" x14ac:dyDescent="0.35">
      <c r="A119" s="61" t="s">
        <v>612</v>
      </c>
      <c r="B119" s="6"/>
      <c r="C119" s="6"/>
      <c r="D119" s="6"/>
      <c r="E119" s="6"/>
      <c r="F119" s="6"/>
      <c r="G119" s="6"/>
      <c r="H119" s="6"/>
      <c r="I119" s="6"/>
      <c r="J119" s="6"/>
      <c r="K119" s="15"/>
      <c r="M119" s="16"/>
    </row>
    <row r="120" spans="1:13" x14ac:dyDescent="0.35">
      <c r="B120" s="6"/>
      <c r="C120" s="6"/>
      <c r="D120" s="6"/>
      <c r="E120" s="6"/>
      <c r="F120" s="6"/>
      <c r="G120" s="6"/>
      <c r="H120" s="6"/>
      <c r="I120" s="6"/>
      <c r="J120" s="6"/>
      <c r="K120" s="15"/>
      <c r="M120" s="16"/>
    </row>
    <row r="121" spans="1:13" x14ac:dyDescent="0.35">
      <c r="A121" s="61" t="s">
        <v>261</v>
      </c>
      <c r="B121" s="6"/>
      <c r="C121" s="6"/>
      <c r="D121" s="6"/>
      <c r="E121" s="6"/>
      <c r="F121" s="6"/>
      <c r="G121" s="6"/>
      <c r="H121" s="6"/>
      <c r="I121" s="6"/>
      <c r="J121" s="6"/>
      <c r="K121" s="15"/>
      <c r="M121" s="16">
        <v>15000</v>
      </c>
    </row>
    <row r="122" spans="1:13" x14ac:dyDescent="0.35">
      <c r="A122" s="61" t="s">
        <v>614</v>
      </c>
      <c r="B122" s="6"/>
      <c r="C122" s="6"/>
      <c r="D122" s="6"/>
      <c r="E122" s="6"/>
      <c r="F122" s="6"/>
      <c r="G122" s="6"/>
      <c r="H122" s="6"/>
      <c r="I122" s="6"/>
      <c r="J122" s="6"/>
      <c r="K122" s="15"/>
      <c r="M122" s="16"/>
    </row>
    <row r="123" spans="1:13" x14ac:dyDescent="0.35">
      <c r="B123" s="6"/>
      <c r="C123" s="6"/>
      <c r="D123" s="6"/>
      <c r="E123" s="6"/>
      <c r="F123" s="6"/>
      <c r="G123" s="6"/>
      <c r="H123" s="6"/>
      <c r="I123" s="6"/>
      <c r="J123" s="6"/>
      <c r="K123" s="15"/>
      <c r="M123" s="16"/>
    </row>
    <row r="124" spans="1:13" x14ac:dyDescent="0.35">
      <c r="A124" s="1" t="s">
        <v>495</v>
      </c>
      <c r="B124" s="6">
        <v>350000</v>
      </c>
      <c r="C124" s="6">
        <v>0</v>
      </c>
      <c r="D124" s="6">
        <v>0</v>
      </c>
      <c r="E124" s="6"/>
      <c r="F124" s="6">
        <v>350000</v>
      </c>
      <c r="G124" s="6">
        <f>B124+E124</f>
        <v>350000</v>
      </c>
      <c r="H124" s="6">
        <v>309710.94</v>
      </c>
      <c r="I124" s="6">
        <v>40289.06</v>
      </c>
      <c r="J124" s="6"/>
      <c r="K124" s="15">
        <v>350000</v>
      </c>
      <c r="M124" s="16">
        <v>350000</v>
      </c>
    </row>
    <row r="125" spans="1:13" x14ac:dyDescent="0.35">
      <c r="A125" s="1" t="s">
        <v>496</v>
      </c>
      <c r="B125" s="6" t="s">
        <v>8</v>
      </c>
      <c r="C125" s="6" t="s">
        <v>8</v>
      </c>
      <c r="D125" s="6" t="s">
        <v>8</v>
      </c>
      <c r="E125" s="6"/>
      <c r="F125" s="6" t="s">
        <v>8</v>
      </c>
      <c r="G125" s="6"/>
      <c r="H125" s="6" t="s">
        <v>8</v>
      </c>
      <c r="I125" s="6" t="s">
        <v>8</v>
      </c>
      <c r="J125" s="6"/>
      <c r="K125" s="15"/>
      <c r="M125" s="16"/>
    </row>
    <row r="126" spans="1:13" x14ac:dyDescent="0.35">
      <c r="A126" t="s">
        <v>8</v>
      </c>
      <c r="B126" s="6"/>
      <c r="C126" s="6"/>
      <c r="D126" s="6"/>
      <c r="E126" s="6"/>
      <c r="F126" s="6"/>
      <c r="G126" s="6"/>
      <c r="H126" s="6"/>
      <c r="I126" s="6"/>
      <c r="J126" s="6"/>
      <c r="K126" s="15"/>
      <c r="M126" s="16"/>
    </row>
    <row r="127" spans="1:13" x14ac:dyDescent="0.35">
      <c r="A127" s="1" t="s">
        <v>497</v>
      </c>
      <c r="B127" s="6">
        <v>0</v>
      </c>
      <c r="C127" s="6">
        <v>0</v>
      </c>
      <c r="D127" s="6">
        <v>0</v>
      </c>
      <c r="E127" s="6"/>
      <c r="F127" s="6">
        <v>0</v>
      </c>
      <c r="G127" s="6">
        <f>B127+E127</f>
        <v>0</v>
      </c>
      <c r="H127" s="6">
        <v>24887.14</v>
      </c>
      <c r="I127" s="6">
        <v>-24887.14</v>
      </c>
      <c r="J127" s="6"/>
      <c r="K127" s="15"/>
      <c r="M127" s="16"/>
    </row>
    <row r="128" spans="1:13" x14ac:dyDescent="0.35">
      <c r="A128" s="1" t="s">
        <v>498</v>
      </c>
      <c r="B128" s="6" t="s">
        <v>8</v>
      </c>
      <c r="C128" s="6" t="s">
        <v>8</v>
      </c>
      <c r="D128" s="6" t="s">
        <v>8</v>
      </c>
      <c r="E128" s="6"/>
      <c r="F128" s="6" t="s">
        <v>8</v>
      </c>
      <c r="G128" s="6"/>
      <c r="H128" s="6" t="s">
        <v>8</v>
      </c>
      <c r="I128" s="6" t="s">
        <v>8</v>
      </c>
      <c r="J128" s="6"/>
      <c r="K128" s="15"/>
      <c r="M128" s="16"/>
    </row>
    <row r="129" spans="1:14" x14ac:dyDescent="0.35">
      <c r="A129" t="s">
        <v>8</v>
      </c>
      <c r="B129" s="6"/>
      <c r="C129" s="6"/>
      <c r="D129" s="6"/>
      <c r="E129" s="6"/>
      <c r="F129" s="6"/>
      <c r="G129" s="6"/>
      <c r="H129" s="6"/>
      <c r="I129" s="6"/>
      <c r="J129" s="6"/>
      <c r="K129" s="15"/>
      <c r="M129" s="16"/>
    </row>
    <row r="130" spans="1:14" x14ac:dyDescent="0.35">
      <c r="A130" s="1" t="s">
        <v>499</v>
      </c>
      <c r="B130" s="6">
        <v>10000</v>
      </c>
      <c r="C130" s="6">
        <v>5000</v>
      </c>
      <c r="D130" s="6">
        <v>0</v>
      </c>
      <c r="E130" s="6">
        <v>-5000</v>
      </c>
      <c r="F130" s="6">
        <v>15000</v>
      </c>
      <c r="G130" s="6">
        <f>B130+E130</f>
        <v>5000</v>
      </c>
      <c r="H130" s="6">
        <v>0</v>
      </c>
      <c r="I130" s="6">
        <v>15000</v>
      </c>
      <c r="J130" s="6"/>
      <c r="K130" s="15">
        <v>5000</v>
      </c>
      <c r="M130" s="16">
        <v>5000</v>
      </c>
    </row>
    <row r="131" spans="1:14" x14ac:dyDescent="0.35">
      <c r="A131" s="1" t="s">
        <v>500</v>
      </c>
      <c r="B131" s="6" t="s">
        <v>8</v>
      </c>
      <c r="C131" s="6" t="s">
        <v>8</v>
      </c>
      <c r="D131" s="6" t="s">
        <v>8</v>
      </c>
      <c r="E131" s="6"/>
      <c r="F131" s="6" t="s">
        <v>8</v>
      </c>
      <c r="G131" s="6"/>
      <c r="H131" s="6" t="s">
        <v>8</v>
      </c>
      <c r="I131" s="6" t="s">
        <v>8</v>
      </c>
      <c r="J131" s="6"/>
      <c r="K131" s="15"/>
      <c r="M131" s="16"/>
    </row>
    <row r="132" spans="1:14" x14ac:dyDescent="0.35">
      <c r="A132" t="s">
        <v>8</v>
      </c>
      <c r="B132" s="6"/>
      <c r="C132" s="6"/>
      <c r="D132" s="6"/>
      <c r="E132" s="6"/>
      <c r="F132" s="6"/>
      <c r="G132" s="6"/>
      <c r="H132" s="6"/>
      <c r="I132" s="6"/>
      <c r="J132" s="6"/>
      <c r="K132" s="15"/>
      <c r="M132" s="16"/>
    </row>
    <row r="133" spans="1:14" x14ac:dyDescent="0.35">
      <c r="A133" s="1" t="s">
        <v>501</v>
      </c>
      <c r="B133" s="6">
        <v>290000</v>
      </c>
      <c r="C133" s="6">
        <v>0</v>
      </c>
      <c r="D133" s="6">
        <v>0</v>
      </c>
      <c r="E133" s="6"/>
      <c r="F133" s="6">
        <v>290000</v>
      </c>
      <c r="G133" s="6">
        <f>B133+E133</f>
        <v>290000</v>
      </c>
      <c r="H133" s="6">
        <v>259294.86</v>
      </c>
      <c r="I133" s="6">
        <v>30705.14</v>
      </c>
      <c r="J133" s="6"/>
      <c r="K133" s="15">
        <v>290000</v>
      </c>
      <c r="M133" s="16">
        <f>290000+2500+15000+16000</f>
        <v>323500</v>
      </c>
      <c r="N133" s="34" t="s">
        <v>607</v>
      </c>
    </row>
    <row r="134" spans="1:14" x14ac:dyDescent="0.35">
      <c r="A134" s="1" t="s">
        <v>502</v>
      </c>
      <c r="B134" s="6" t="s">
        <v>8</v>
      </c>
      <c r="C134" s="6" t="s">
        <v>8</v>
      </c>
      <c r="D134" s="6" t="s">
        <v>8</v>
      </c>
      <c r="E134" s="6"/>
      <c r="F134" s="6" t="s">
        <v>8</v>
      </c>
      <c r="G134" s="6"/>
      <c r="H134" s="6" t="s">
        <v>8</v>
      </c>
      <c r="I134" s="6" t="s">
        <v>8</v>
      </c>
      <c r="J134" s="6"/>
      <c r="K134" s="15"/>
      <c r="M134" s="16"/>
      <c r="N134" s="34" t="s">
        <v>613</v>
      </c>
    </row>
    <row r="135" spans="1:14" x14ac:dyDescent="0.35">
      <c r="A135" t="s">
        <v>8</v>
      </c>
      <c r="B135" s="6"/>
      <c r="C135" s="6"/>
      <c r="D135" s="6"/>
      <c r="E135" s="6"/>
      <c r="F135" s="6"/>
      <c r="G135" s="6"/>
      <c r="H135" s="6"/>
      <c r="I135" s="6"/>
      <c r="J135" s="6"/>
      <c r="K135" s="15"/>
      <c r="M135" s="16"/>
    </row>
    <row r="136" spans="1:14" x14ac:dyDescent="0.35">
      <c r="A136" s="1" t="s">
        <v>503</v>
      </c>
      <c r="B136" s="6">
        <v>165000</v>
      </c>
      <c r="C136" s="6">
        <v>150000</v>
      </c>
      <c r="D136" s="6">
        <v>0</v>
      </c>
      <c r="E136" s="6">
        <v>-15000</v>
      </c>
      <c r="F136" s="6">
        <v>315000</v>
      </c>
      <c r="G136" s="6">
        <f>B136+E136</f>
        <v>150000</v>
      </c>
      <c r="H136" s="6">
        <v>124057.42</v>
      </c>
      <c r="I136" s="6">
        <v>190942.58</v>
      </c>
      <c r="J136" s="6"/>
      <c r="K136" s="15">
        <v>150000</v>
      </c>
      <c r="M136" s="16">
        <v>150000</v>
      </c>
    </row>
    <row r="137" spans="1:14" x14ac:dyDescent="0.35">
      <c r="A137" s="1" t="s">
        <v>504</v>
      </c>
      <c r="B137" s="6" t="s">
        <v>8</v>
      </c>
      <c r="C137" s="6" t="s">
        <v>8</v>
      </c>
      <c r="D137" s="6" t="s">
        <v>8</v>
      </c>
      <c r="E137" s="6"/>
      <c r="F137" s="6" t="s">
        <v>8</v>
      </c>
      <c r="G137" s="6"/>
      <c r="H137" s="6" t="s">
        <v>8</v>
      </c>
      <c r="I137" s="6" t="s">
        <v>8</v>
      </c>
      <c r="J137" s="6"/>
      <c r="K137" s="15"/>
      <c r="M137" s="16"/>
    </row>
    <row r="138" spans="1:14" x14ac:dyDescent="0.35">
      <c r="A138" t="s">
        <v>8</v>
      </c>
      <c r="B138" s="6"/>
      <c r="C138" s="6"/>
      <c r="D138" s="6"/>
      <c r="E138" s="6"/>
      <c r="F138" s="6"/>
      <c r="G138" s="6"/>
      <c r="H138" s="6"/>
      <c r="I138" s="6"/>
      <c r="J138" s="6"/>
      <c r="K138" s="15"/>
      <c r="M138" s="16"/>
    </row>
    <row r="139" spans="1:14" x14ac:dyDescent="0.35">
      <c r="A139" s="1" t="s">
        <v>505</v>
      </c>
      <c r="B139" s="6">
        <v>100000</v>
      </c>
      <c r="C139" s="6">
        <v>0</v>
      </c>
      <c r="D139" s="6">
        <v>0</v>
      </c>
      <c r="E139" s="6"/>
      <c r="F139" s="6">
        <v>100000</v>
      </c>
      <c r="G139" s="6">
        <f>B139+E139</f>
        <v>100000</v>
      </c>
      <c r="H139" s="6">
        <v>78313.87</v>
      </c>
      <c r="I139" s="6">
        <v>21686.13</v>
      </c>
      <c r="J139" s="6"/>
      <c r="K139" s="15">
        <v>100000</v>
      </c>
      <c r="M139" s="16">
        <v>100000</v>
      </c>
    </row>
    <row r="140" spans="1:14" x14ac:dyDescent="0.35">
      <c r="A140" s="1" t="s">
        <v>506</v>
      </c>
      <c r="B140" s="6" t="s">
        <v>8</v>
      </c>
      <c r="C140" s="6" t="s">
        <v>8</v>
      </c>
      <c r="D140" s="6" t="s">
        <v>8</v>
      </c>
      <c r="E140" s="6"/>
      <c r="F140" s="6" t="s">
        <v>8</v>
      </c>
      <c r="G140" s="6"/>
      <c r="H140" s="6" t="s">
        <v>8</v>
      </c>
      <c r="I140" s="6" t="s">
        <v>8</v>
      </c>
      <c r="J140" s="6"/>
      <c r="K140" s="15"/>
      <c r="M140" s="16"/>
    </row>
    <row r="141" spans="1:14" x14ac:dyDescent="0.35">
      <c r="A141" t="s">
        <v>8</v>
      </c>
      <c r="B141" s="6"/>
      <c r="C141" s="6"/>
      <c r="D141" s="6"/>
      <c r="E141" s="6"/>
      <c r="F141" s="6"/>
      <c r="G141" s="6"/>
      <c r="H141" s="6"/>
      <c r="I141" s="6"/>
      <c r="J141" s="6"/>
      <c r="K141" s="15"/>
      <c r="M141" s="16"/>
    </row>
    <row r="142" spans="1:14" x14ac:dyDescent="0.35">
      <c r="A142" s="1" t="s">
        <v>507</v>
      </c>
      <c r="B142" s="6">
        <v>10000</v>
      </c>
      <c r="C142" s="6">
        <v>12000</v>
      </c>
      <c r="D142" s="6">
        <v>0</v>
      </c>
      <c r="E142" s="6">
        <v>2000</v>
      </c>
      <c r="F142" s="6">
        <v>22000</v>
      </c>
      <c r="G142" s="6">
        <f>B142+E142</f>
        <v>12000</v>
      </c>
      <c r="H142" s="6">
        <v>10921</v>
      </c>
      <c r="I142" s="6">
        <v>11079</v>
      </c>
      <c r="J142" s="6"/>
      <c r="K142" s="15">
        <v>12000</v>
      </c>
      <c r="M142" s="16">
        <v>15000</v>
      </c>
    </row>
    <row r="143" spans="1:14" x14ac:dyDescent="0.35">
      <c r="A143" s="1" t="s">
        <v>508</v>
      </c>
      <c r="B143" s="6" t="s">
        <v>8</v>
      </c>
      <c r="C143" s="6" t="s">
        <v>8</v>
      </c>
      <c r="D143" s="6" t="s">
        <v>8</v>
      </c>
      <c r="E143" s="6"/>
      <c r="F143" s="6" t="s">
        <v>8</v>
      </c>
      <c r="G143" s="6"/>
      <c r="H143" s="6" t="s">
        <v>8</v>
      </c>
      <c r="I143" s="6" t="s">
        <v>8</v>
      </c>
      <c r="J143" s="6"/>
      <c r="K143" s="15"/>
      <c r="M143" s="16"/>
    </row>
    <row r="144" spans="1:14" x14ac:dyDescent="0.35">
      <c r="A144" t="s">
        <v>8</v>
      </c>
      <c r="B144" s="6"/>
      <c r="C144" s="6"/>
      <c r="D144" s="6"/>
      <c r="E144" s="6"/>
      <c r="F144" s="6"/>
      <c r="G144" s="6"/>
      <c r="H144" s="6"/>
      <c r="I144" s="6"/>
      <c r="J144" s="6"/>
      <c r="K144" s="15"/>
      <c r="M144" s="16"/>
    </row>
    <row r="145" spans="1:14" x14ac:dyDescent="0.35">
      <c r="A145" s="1" t="s">
        <v>509</v>
      </c>
      <c r="B145" s="6">
        <v>25000</v>
      </c>
      <c r="C145" s="6">
        <v>28000</v>
      </c>
      <c r="D145" s="6">
        <v>0</v>
      </c>
      <c r="E145" s="6">
        <v>3000</v>
      </c>
      <c r="F145" s="6">
        <v>53000</v>
      </c>
      <c r="G145" s="6">
        <f>B145+E145</f>
        <v>28000</v>
      </c>
      <c r="H145" s="6">
        <v>26298.2</v>
      </c>
      <c r="I145" s="6">
        <v>26701.8</v>
      </c>
      <c r="J145" s="6"/>
      <c r="K145" s="15">
        <v>28000</v>
      </c>
      <c r="M145" s="16">
        <v>30000</v>
      </c>
    </row>
    <row r="146" spans="1:14" x14ac:dyDescent="0.35">
      <c r="A146" s="1" t="s">
        <v>510</v>
      </c>
      <c r="B146" s="6" t="s">
        <v>8</v>
      </c>
      <c r="C146" s="6" t="s">
        <v>8</v>
      </c>
      <c r="D146" s="6" t="s">
        <v>8</v>
      </c>
      <c r="E146" s="6"/>
      <c r="F146" s="6" t="s">
        <v>8</v>
      </c>
      <c r="G146" s="6"/>
      <c r="H146" s="6" t="s">
        <v>8</v>
      </c>
      <c r="I146" s="6" t="s">
        <v>8</v>
      </c>
      <c r="J146" s="6"/>
      <c r="K146" s="15"/>
      <c r="M146" s="16"/>
    </row>
    <row r="147" spans="1:14" x14ac:dyDescent="0.35">
      <c r="A147" t="s">
        <v>8</v>
      </c>
      <c r="B147" s="6"/>
      <c r="C147" s="6"/>
      <c r="D147" s="6"/>
      <c r="E147" s="6"/>
      <c r="F147" s="6"/>
      <c r="G147" s="6"/>
      <c r="H147" s="6"/>
      <c r="I147" s="6"/>
      <c r="J147" s="6"/>
      <c r="K147" s="15"/>
      <c r="M147" s="16"/>
    </row>
    <row r="148" spans="1:14" x14ac:dyDescent="0.35">
      <c r="A148" s="1" t="s">
        <v>511</v>
      </c>
      <c r="B148" s="6">
        <v>75000</v>
      </c>
      <c r="C148" s="6">
        <v>50000</v>
      </c>
      <c r="D148" s="6">
        <v>0</v>
      </c>
      <c r="E148" s="6">
        <v>-25000</v>
      </c>
      <c r="F148" s="6">
        <v>125000</v>
      </c>
      <c r="G148" s="6">
        <f>B148+E148</f>
        <v>50000</v>
      </c>
      <c r="H148" s="6">
        <v>40026.160000000003</v>
      </c>
      <c r="I148" s="6">
        <v>84973.84</v>
      </c>
      <c r="J148" s="6"/>
      <c r="K148" s="15">
        <v>50000</v>
      </c>
      <c r="M148" s="16">
        <v>50000</v>
      </c>
    </row>
    <row r="149" spans="1:14" x14ac:dyDescent="0.35">
      <c r="A149" s="1" t="s">
        <v>512</v>
      </c>
      <c r="B149" s="6" t="s">
        <v>8</v>
      </c>
      <c r="C149" s="6" t="s">
        <v>8</v>
      </c>
      <c r="D149" s="6" t="s">
        <v>8</v>
      </c>
      <c r="E149" s="6"/>
      <c r="F149" s="6" t="s">
        <v>8</v>
      </c>
      <c r="G149" s="6"/>
      <c r="H149" s="6" t="s">
        <v>8</v>
      </c>
      <c r="I149" s="6" t="s">
        <v>8</v>
      </c>
      <c r="J149" s="6"/>
      <c r="K149" s="15"/>
      <c r="M149" s="16"/>
    </row>
    <row r="150" spans="1:14" x14ac:dyDescent="0.35">
      <c r="A150" t="s">
        <v>8</v>
      </c>
      <c r="B150" s="6"/>
      <c r="C150" s="6"/>
      <c r="D150" s="6"/>
      <c r="E150" s="6"/>
      <c r="F150" s="6"/>
      <c r="G150" s="6"/>
      <c r="H150" s="6"/>
      <c r="I150" s="6"/>
      <c r="J150" s="6"/>
      <c r="K150" s="15"/>
      <c r="M150" s="16"/>
    </row>
    <row r="151" spans="1:14" x14ac:dyDescent="0.35">
      <c r="A151" s="1" t="s">
        <v>513</v>
      </c>
      <c r="B151" s="6">
        <v>0</v>
      </c>
      <c r="C151" s="6">
        <v>0</v>
      </c>
      <c r="D151" s="6">
        <v>0</v>
      </c>
      <c r="E151" s="6"/>
      <c r="F151" s="6">
        <v>0</v>
      </c>
      <c r="G151" s="6">
        <f>B151+E151</f>
        <v>0</v>
      </c>
      <c r="H151" s="6">
        <v>0</v>
      </c>
      <c r="I151" s="6">
        <v>0</v>
      </c>
      <c r="J151" s="6"/>
      <c r="K151" s="15">
        <v>0</v>
      </c>
      <c r="M151" s="16">
        <v>0</v>
      </c>
      <c r="N151" s="43" t="s">
        <v>615</v>
      </c>
    </row>
    <row r="152" spans="1:14" x14ac:dyDescent="0.35">
      <c r="A152" s="1" t="s">
        <v>514</v>
      </c>
      <c r="B152" s="6" t="s">
        <v>8</v>
      </c>
      <c r="C152" s="6" t="s">
        <v>8</v>
      </c>
      <c r="D152" s="6" t="s">
        <v>8</v>
      </c>
      <c r="E152" s="6"/>
      <c r="F152" s="6" t="s">
        <v>8</v>
      </c>
      <c r="G152" s="6"/>
      <c r="H152" s="6" t="s">
        <v>8</v>
      </c>
      <c r="I152" s="6" t="s">
        <v>8</v>
      </c>
      <c r="J152" s="6"/>
      <c r="K152" s="15"/>
      <c r="M152" s="16"/>
    </row>
    <row r="153" spans="1:14" x14ac:dyDescent="0.35">
      <c r="A153" t="s">
        <v>8</v>
      </c>
      <c r="B153" s="6"/>
      <c r="C153" s="6"/>
      <c r="D153" s="6"/>
      <c r="E153" s="6"/>
      <c r="F153" s="6"/>
      <c r="G153" s="6"/>
      <c r="H153" s="6"/>
      <c r="I153" s="6"/>
      <c r="J153" s="6"/>
      <c r="K153" s="15"/>
      <c r="M153" s="16"/>
    </row>
    <row r="154" spans="1:14" x14ac:dyDescent="0.35">
      <c r="A154" s="38" t="s">
        <v>515</v>
      </c>
      <c r="B154" s="39">
        <v>0</v>
      </c>
      <c r="C154" s="39">
        <v>0</v>
      </c>
      <c r="D154" s="39">
        <v>0</v>
      </c>
      <c r="E154" s="39"/>
      <c r="F154" s="39">
        <v>0</v>
      </c>
      <c r="G154" s="39">
        <f>B154+E154</f>
        <v>0</v>
      </c>
      <c r="H154" s="39">
        <v>0</v>
      </c>
      <c r="I154" s="39">
        <v>0</v>
      </c>
      <c r="J154" s="39"/>
      <c r="K154" s="40">
        <v>0</v>
      </c>
      <c r="L154" s="41"/>
      <c r="M154" s="42">
        <v>15392</v>
      </c>
      <c r="N154" s="41"/>
    </row>
    <row r="155" spans="1:14" x14ac:dyDescent="0.35">
      <c r="A155" s="1" t="s">
        <v>516</v>
      </c>
      <c r="B155" s="6" t="s">
        <v>8</v>
      </c>
      <c r="C155" s="6" t="s">
        <v>8</v>
      </c>
      <c r="D155" s="6" t="s">
        <v>8</v>
      </c>
      <c r="E155" s="6"/>
      <c r="F155" s="6" t="s">
        <v>8</v>
      </c>
      <c r="G155" s="6"/>
      <c r="H155" s="6" t="s">
        <v>8</v>
      </c>
      <c r="I155" s="6" t="s">
        <v>8</v>
      </c>
      <c r="J155" s="6"/>
      <c r="K155" s="15"/>
      <c r="M155" s="16"/>
    </row>
    <row r="156" spans="1:14" x14ac:dyDescent="0.35">
      <c r="A156" t="s">
        <v>8</v>
      </c>
      <c r="B156" s="6"/>
      <c r="C156" s="6"/>
      <c r="D156" s="6"/>
      <c r="E156" s="6"/>
      <c r="F156" s="6"/>
      <c r="G156" s="6"/>
      <c r="H156" s="6"/>
      <c r="I156" s="6"/>
      <c r="J156" s="6"/>
      <c r="K156" s="15"/>
      <c r="M156" s="16"/>
    </row>
    <row r="157" spans="1:14" x14ac:dyDescent="0.35">
      <c r="A157" s="1" t="s">
        <v>517</v>
      </c>
      <c r="B157" s="6">
        <v>0</v>
      </c>
      <c r="C157" s="6">
        <v>155283.79999999999</v>
      </c>
      <c r="D157" s="6">
        <v>0</v>
      </c>
      <c r="E157" s="6">
        <v>155283.79999999999</v>
      </c>
      <c r="F157" s="6">
        <v>155283.79999999999</v>
      </c>
      <c r="G157" s="6">
        <f>B157+E157</f>
        <v>155283.79999999999</v>
      </c>
      <c r="H157" s="6">
        <v>76940.800000000003</v>
      </c>
      <c r="I157" s="6">
        <v>78343</v>
      </c>
      <c r="J157" s="6"/>
      <c r="K157" s="15">
        <v>155283.79999999999</v>
      </c>
      <c r="M157" s="16">
        <v>175000</v>
      </c>
    </row>
    <row r="158" spans="1:14" x14ac:dyDescent="0.35">
      <c r="A158" s="1" t="s">
        <v>518</v>
      </c>
      <c r="B158" s="6" t="s">
        <v>8</v>
      </c>
      <c r="C158" s="6" t="s">
        <v>8</v>
      </c>
      <c r="D158" s="6" t="s">
        <v>8</v>
      </c>
      <c r="E158" s="6"/>
      <c r="F158" s="6" t="s">
        <v>8</v>
      </c>
      <c r="G158" s="6"/>
      <c r="H158" s="6" t="s">
        <v>8</v>
      </c>
      <c r="I158" s="6" t="s">
        <v>8</v>
      </c>
      <c r="J158" s="6"/>
      <c r="K158" s="15"/>
      <c r="M158" s="16"/>
    </row>
    <row r="159" spans="1:14" x14ac:dyDescent="0.35">
      <c r="A159" t="s">
        <v>8</v>
      </c>
      <c r="B159" s="6"/>
      <c r="C159" s="6"/>
      <c r="D159" s="6"/>
      <c r="E159" s="6"/>
      <c r="F159" s="6"/>
      <c r="G159" s="6"/>
      <c r="H159" s="6"/>
      <c r="I159" s="6"/>
      <c r="J159" s="6"/>
      <c r="K159" s="15"/>
      <c r="M159" s="16"/>
    </row>
    <row r="160" spans="1:14" x14ac:dyDescent="0.35">
      <c r="A160" s="1" t="s">
        <v>519</v>
      </c>
      <c r="B160" s="6">
        <v>45000</v>
      </c>
      <c r="C160" s="6">
        <v>0</v>
      </c>
      <c r="D160" s="6">
        <v>0</v>
      </c>
      <c r="E160" s="6"/>
      <c r="F160" s="6">
        <v>45000</v>
      </c>
      <c r="G160" s="6">
        <f>B160+E160</f>
        <v>45000</v>
      </c>
      <c r="H160" s="6">
        <v>19250.88</v>
      </c>
      <c r="I160" s="6">
        <v>25749.119999999999</v>
      </c>
      <c r="J160" s="6"/>
      <c r="K160" s="15">
        <v>45000</v>
      </c>
      <c r="M160" s="16">
        <v>45000</v>
      </c>
    </row>
    <row r="161" spans="1:14" x14ac:dyDescent="0.35">
      <c r="A161" s="1" t="s">
        <v>520</v>
      </c>
      <c r="B161" s="6" t="s">
        <v>8</v>
      </c>
      <c r="C161" s="6" t="s">
        <v>8</v>
      </c>
      <c r="D161" s="6" t="s">
        <v>8</v>
      </c>
      <c r="E161" s="6"/>
      <c r="F161" s="6" t="s">
        <v>8</v>
      </c>
      <c r="G161" s="6"/>
      <c r="H161" s="6" t="s">
        <v>8</v>
      </c>
      <c r="I161" s="6" t="s">
        <v>8</v>
      </c>
      <c r="J161" s="6"/>
      <c r="K161" s="15"/>
      <c r="M161" s="16"/>
    </row>
    <row r="162" spans="1:14" x14ac:dyDescent="0.35">
      <c r="A162" t="s">
        <v>8</v>
      </c>
      <c r="B162" s="6"/>
      <c r="C162" s="6"/>
      <c r="D162" s="6"/>
      <c r="E162" s="6"/>
      <c r="F162" s="6"/>
      <c r="G162" s="6"/>
      <c r="H162" s="6"/>
      <c r="I162" s="6"/>
      <c r="J162" s="6"/>
      <c r="K162" s="15"/>
      <c r="M162" s="16"/>
    </row>
    <row r="163" spans="1:14" x14ac:dyDescent="0.35">
      <c r="A163" s="1" t="s">
        <v>128</v>
      </c>
      <c r="B163" s="6">
        <v>1500</v>
      </c>
      <c r="C163" s="6">
        <v>0</v>
      </c>
      <c r="D163" s="6">
        <v>0</v>
      </c>
      <c r="E163" s="6"/>
      <c r="F163" s="6">
        <v>1500</v>
      </c>
      <c r="G163" s="6">
        <f>B163+E163</f>
        <v>1500</v>
      </c>
      <c r="H163" s="6">
        <v>1197.99</v>
      </c>
      <c r="I163" s="6">
        <v>302.01</v>
      </c>
      <c r="J163" s="6"/>
      <c r="K163" s="15">
        <v>1500</v>
      </c>
      <c r="M163" s="16">
        <f>1500+8000+50000</f>
        <v>59500</v>
      </c>
      <c r="N163" s="34" t="s">
        <v>609</v>
      </c>
    </row>
    <row r="164" spans="1:14" x14ac:dyDescent="0.35">
      <c r="A164" s="1" t="s">
        <v>521</v>
      </c>
      <c r="B164" s="6" t="s">
        <v>8</v>
      </c>
      <c r="C164" s="6" t="s">
        <v>8</v>
      </c>
      <c r="D164" s="6" t="s">
        <v>8</v>
      </c>
      <c r="E164" s="6"/>
      <c r="F164" s="6" t="s">
        <v>8</v>
      </c>
      <c r="G164" s="6"/>
      <c r="H164" s="6" t="s">
        <v>8</v>
      </c>
      <c r="I164" s="6" t="s">
        <v>8</v>
      </c>
      <c r="J164" s="6"/>
      <c r="K164" s="15"/>
      <c r="M164" s="16"/>
    </row>
    <row r="165" spans="1:14" x14ac:dyDescent="0.35">
      <c r="A165" t="s">
        <v>8</v>
      </c>
      <c r="B165" s="6"/>
      <c r="C165" s="6"/>
      <c r="D165" s="6"/>
      <c r="E165" s="6"/>
      <c r="F165" s="6"/>
      <c r="G165" s="6"/>
      <c r="H165" s="6"/>
      <c r="I165" s="6"/>
      <c r="J165" s="6"/>
      <c r="K165" s="15"/>
      <c r="M165" s="16"/>
    </row>
    <row r="166" spans="1:14" x14ac:dyDescent="0.35">
      <c r="A166" s="1" t="s">
        <v>522</v>
      </c>
      <c r="B166" s="6">
        <v>0</v>
      </c>
      <c r="C166" s="6">
        <v>0</v>
      </c>
      <c r="D166" s="6">
        <v>0</v>
      </c>
      <c r="E166" s="6"/>
      <c r="F166" s="6">
        <v>0</v>
      </c>
      <c r="G166" s="6">
        <f>B166+E166</f>
        <v>0</v>
      </c>
      <c r="H166" s="6">
        <v>0</v>
      </c>
      <c r="I166" s="6">
        <v>0</v>
      </c>
      <c r="J166" s="6"/>
      <c r="K166" s="15">
        <v>0</v>
      </c>
      <c r="M166" s="16">
        <v>0</v>
      </c>
    </row>
    <row r="167" spans="1:14" x14ac:dyDescent="0.35">
      <c r="A167" s="1" t="s">
        <v>523</v>
      </c>
      <c r="B167" s="6" t="s">
        <v>8</v>
      </c>
      <c r="C167" s="6" t="s">
        <v>8</v>
      </c>
      <c r="D167" s="6" t="s">
        <v>8</v>
      </c>
      <c r="E167" s="6"/>
      <c r="F167" s="6" t="s">
        <v>8</v>
      </c>
      <c r="G167" s="6"/>
      <c r="H167" s="6" t="s">
        <v>8</v>
      </c>
      <c r="I167" s="6" t="s">
        <v>8</v>
      </c>
      <c r="J167" s="6"/>
      <c r="K167" s="15"/>
      <c r="M167" s="16"/>
    </row>
    <row r="168" spans="1:14" x14ac:dyDescent="0.35">
      <c r="A168" t="s">
        <v>8</v>
      </c>
      <c r="B168" s="6"/>
      <c r="C168" s="6"/>
      <c r="D168" s="6"/>
      <c r="E168" s="6"/>
      <c r="F168" s="6"/>
      <c r="G168" s="6"/>
      <c r="H168" s="6"/>
      <c r="I168" s="6"/>
      <c r="J168" s="6"/>
      <c r="K168" s="15"/>
      <c r="M168" s="16"/>
    </row>
    <row r="169" spans="1:14" x14ac:dyDescent="0.35">
      <c r="A169" s="1" t="s">
        <v>524</v>
      </c>
      <c r="B169" s="6">
        <v>0</v>
      </c>
      <c r="C169" s="8">
        <v>313000</v>
      </c>
      <c r="D169" s="6">
        <v>0</v>
      </c>
      <c r="E169" s="6"/>
      <c r="F169" s="8">
        <v>313000</v>
      </c>
      <c r="G169" s="6">
        <f>B169+E169</f>
        <v>0</v>
      </c>
      <c r="H169" s="8">
        <v>313000</v>
      </c>
      <c r="I169" s="6">
        <v>0</v>
      </c>
      <c r="J169" s="6"/>
      <c r="K169" s="15" t="s">
        <v>615</v>
      </c>
      <c r="M169" s="15">
        <v>0</v>
      </c>
      <c r="N169" s="43" t="s">
        <v>615</v>
      </c>
    </row>
    <row r="170" spans="1:14" x14ac:dyDescent="0.35">
      <c r="A170" s="1" t="s">
        <v>525</v>
      </c>
      <c r="B170" s="6" t="s">
        <v>8</v>
      </c>
      <c r="C170" s="6" t="s">
        <v>8</v>
      </c>
      <c r="D170" s="6" t="s">
        <v>8</v>
      </c>
      <c r="E170" s="6"/>
      <c r="F170" s="6" t="s">
        <v>8</v>
      </c>
      <c r="G170" s="6"/>
      <c r="H170" s="6" t="s">
        <v>8</v>
      </c>
      <c r="I170" s="6" t="s">
        <v>8</v>
      </c>
      <c r="J170" s="6"/>
      <c r="K170" s="15"/>
      <c r="M170" s="16"/>
      <c r="N170" s="43"/>
    </row>
    <row r="171" spans="1:14" x14ac:dyDescent="0.35">
      <c r="A171" t="s">
        <v>8</v>
      </c>
      <c r="B171" s="6"/>
      <c r="C171" s="6"/>
      <c r="D171" s="6"/>
      <c r="E171" s="6"/>
      <c r="F171" s="6"/>
      <c r="G171" s="6"/>
      <c r="H171" s="6"/>
      <c r="I171" s="6"/>
      <c r="J171" s="6"/>
      <c r="K171" s="15"/>
      <c r="M171" s="16"/>
      <c r="N171" s="43"/>
    </row>
    <row r="172" spans="1:14" x14ac:dyDescent="0.35">
      <c r="A172" s="1" t="s">
        <v>410</v>
      </c>
      <c r="B172" s="6">
        <v>0</v>
      </c>
      <c r="C172" s="6">
        <v>0</v>
      </c>
      <c r="D172" s="6">
        <v>0</v>
      </c>
      <c r="E172" s="6"/>
      <c r="F172" s="6">
        <v>0</v>
      </c>
      <c r="G172" s="6">
        <f>B172+E172</f>
        <v>0</v>
      </c>
      <c r="H172" s="6">
        <v>0</v>
      </c>
      <c r="I172" s="6">
        <v>0</v>
      </c>
      <c r="J172" s="6"/>
      <c r="K172" s="15" t="s">
        <v>615</v>
      </c>
      <c r="M172" s="15">
        <v>0</v>
      </c>
      <c r="N172" s="43" t="s">
        <v>615</v>
      </c>
    </row>
    <row r="173" spans="1:14" x14ac:dyDescent="0.35">
      <c r="A173" s="1" t="s">
        <v>526</v>
      </c>
      <c r="B173" s="6" t="s">
        <v>8</v>
      </c>
      <c r="C173" s="6" t="s">
        <v>8</v>
      </c>
      <c r="D173" s="6" t="s">
        <v>8</v>
      </c>
      <c r="E173" s="6"/>
      <c r="F173" s="6" t="s">
        <v>8</v>
      </c>
      <c r="G173" s="6"/>
      <c r="H173" s="6" t="s">
        <v>8</v>
      </c>
      <c r="I173" s="6" t="s">
        <v>8</v>
      </c>
      <c r="J173" s="6"/>
      <c r="K173" s="15"/>
      <c r="M173" s="16"/>
      <c r="N173" s="43"/>
    </row>
    <row r="174" spans="1:14" x14ac:dyDescent="0.35">
      <c r="A174" t="s">
        <v>8</v>
      </c>
      <c r="B174" s="6"/>
      <c r="C174" s="6"/>
      <c r="D174" s="6"/>
      <c r="E174" s="6"/>
      <c r="F174" s="6"/>
      <c r="G174" s="6"/>
      <c r="H174" s="6"/>
      <c r="I174" s="6"/>
      <c r="J174" s="6"/>
      <c r="K174" s="15"/>
      <c r="M174" s="16"/>
      <c r="N174" s="43"/>
    </row>
    <row r="175" spans="1:14" x14ac:dyDescent="0.35">
      <c r="A175" s="1" t="s">
        <v>527</v>
      </c>
      <c r="B175" s="6">
        <v>0</v>
      </c>
      <c r="C175" s="6">
        <v>0</v>
      </c>
      <c r="D175" s="6">
        <v>0</v>
      </c>
      <c r="E175" s="6"/>
      <c r="F175" s="6">
        <v>0</v>
      </c>
      <c r="G175" s="6">
        <f>B175+E175</f>
        <v>0</v>
      </c>
      <c r="H175" s="6">
        <v>0</v>
      </c>
      <c r="I175" s="6">
        <v>0</v>
      </c>
      <c r="J175" s="6"/>
      <c r="K175" s="15" t="s">
        <v>615</v>
      </c>
      <c r="M175" s="15">
        <v>0</v>
      </c>
      <c r="N175" s="43" t="s">
        <v>615</v>
      </c>
    </row>
    <row r="176" spans="1:14" x14ac:dyDescent="0.35">
      <c r="A176" s="1" t="s">
        <v>528</v>
      </c>
      <c r="B176" s="6" t="s">
        <v>8</v>
      </c>
      <c r="C176" s="6" t="s">
        <v>8</v>
      </c>
      <c r="D176" s="6" t="s">
        <v>8</v>
      </c>
      <c r="E176" s="6"/>
      <c r="F176" s="6" t="s">
        <v>8</v>
      </c>
      <c r="G176" s="6"/>
      <c r="H176" s="6" t="s">
        <v>8</v>
      </c>
      <c r="I176" s="6" t="s">
        <v>8</v>
      </c>
      <c r="J176" s="6"/>
      <c r="K176" s="15"/>
      <c r="M176" s="16"/>
      <c r="N176" s="43"/>
    </row>
    <row r="177" spans="1:14" x14ac:dyDescent="0.35">
      <c r="A177" t="s">
        <v>8</v>
      </c>
      <c r="B177" s="6"/>
      <c r="C177" s="6"/>
      <c r="D177" s="6"/>
      <c r="E177" s="6"/>
      <c r="F177" s="6"/>
      <c r="G177" s="6"/>
      <c r="H177" s="6"/>
      <c r="I177" s="6"/>
      <c r="J177" s="6"/>
      <c r="K177" s="15"/>
      <c r="M177" s="16"/>
      <c r="N177" s="43"/>
    </row>
    <row r="178" spans="1:14" x14ac:dyDescent="0.35">
      <c r="A178" s="1" t="s">
        <v>529</v>
      </c>
      <c r="B178" s="6">
        <v>0</v>
      </c>
      <c r="C178" s="6">
        <v>0</v>
      </c>
      <c r="D178" s="6">
        <v>0</v>
      </c>
      <c r="E178" s="6"/>
      <c r="F178" s="6">
        <v>0</v>
      </c>
      <c r="G178" s="6">
        <f>B178+E178</f>
        <v>0</v>
      </c>
      <c r="H178" s="8">
        <v>1024.72</v>
      </c>
      <c r="I178" s="6">
        <v>-1024.72</v>
      </c>
      <c r="J178" s="6"/>
      <c r="K178" s="15" t="s">
        <v>615</v>
      </c>
      <c r="M178" s="15">
        <v>0</v>
      </c>
      <c r="N178" s="43" t="s">
        <v>615</v>
      </c>
    </row>
    <row r="179" spans="1:14" x14ac:dyDescent="0.35">
      <c r="A179" s="1" t="s">
        <v>530</v>
      </c>
      <c r="B179" s="6" t="s">
        <v>8</v>
      </c>
      <c r="C179" s="6" t="s">
        <v>8</v>
      </c>
      <c r="D179" s="6" t="s">
        <v>8</v>
      </c>
      <c r="E179" s="6"/>
      <c r="F179" s="6" t="s">
        <v>8</v>
      </c>
      <c r="G179" s="6"/>
      <c r="H179" s="6" t="s">
        <v>8</v>
      </c>
      <c r="I179" s="6" t="s">
        <v>8</v>
      </c>
      <c r="J179" s="6"/>
      <c r="K179" s="15"/>
      <c r="M179" s="16"/>
      <c r="N179" s="43"/>
    </row>
    <row r="180" spans="1:14" x14ac:dyDescent="0.35">
      <c r="A180" t="s">
        <v>8</v>
      </c>
      <c r="B180" s="6"/>
      <c r="C180" s="6"/>
      <c r="D180" s="6"/>
      <c r="E180" s="6"/>
      <c r="F180" s="6"/>
      <c r="G180" s="6"/>
      <c r="H180" s="6"/>
      <c r="I180" s="6"/>
      <c r="J180" s="6"/>
      <c r="K180" s="15"/>
      <c r="M180" s="16"/>
      <c r="N180" s="43"/>
    </row>
    <row r="181" spans="1:14" x14ac:dyDescent="0.35">
      <c r="A181" s="1" t="s">
        <v>412</v>
      </c>
      <c r="B181" s="6">
        <v>0</v>
      </c>
      <c r="C181" s="6">
        <v>0</v>
      </c>
      <c r="D181" s="6">
        <v>0</v>
      </c>
      <c r="E181" s="6"/>
      <c r="F181" s="6">
        <v>0</v>
      </c>
      <c r="G181" s="6">
        <f>B181+E181</f>
        <v>0</v>
      </c>
      <c r="H181" s="6">
        <v>0</v>
      </c>
      <c r="I181" s="6">
        <v>0</v>
      </c>
      <c r="J181" s="6"/>
      <c r="K181" s="15" t="s">
        <v>615</v>
      </c>
      <c r="M181" s="15">
        <v>0</v>
      </c>
      <c r="N181" s="43" t="s">
        <v>615</v>
      </c>
    </row>
    <row r="182" spans="1:14" x14ac:dyDescent="0.35">
      <c r="A182" s="1" t="s">
        <v>531</v>
      </c>
      <c r="B182" s="6" t="s">
        <v>8</v>
      </c>
      <c r="C182" s="6" t="s">
        <v>8</v>
      </c>
      <c r="D182" s="6" t="s">
        <v>8</v>
      </c>
      <c r="E182" s="6"/>
      <c r="F182" s="6" t="s">
        <v>8</v>
      </c>
      <c r="G182" s="6"/>
      <c r="H182" s="6" t="s">
        <v>8</v>
      </c>
      <c r="I182" s="6" t="s">
        <v>8</v>
      </c>
      <c r="J182" s="6"/>
      <c r="K182" s="15"/>
      <c r="M182" s="16"/>
      <c r="N182" s="43"/>
    </row>
    <row r="183" spans="1:14" x14ac:dyDescent="0.35">
      <c r="A183" t="s">
        <v>8</v>
      </c>
      <c r="B183" s="6"/>
      <c r="C183" s="6"/>
      <c r="D183" s="6"/>
      <c r="E183" s="6"/>
      <c r="F183" s="6"/>
      <c r="G183" s="6"/>
      <c r="H183" s="6"/>
      <c r="I183" s="6"/>
      <c r="J183" s="6"/>
      <c r="K183" s="15"/>
      <c r="M183" s="16"/>
      <c r="N183" s="43"/>
    </row>
    <row r="184" spans="1:14" x14ac:dyDescent="0.35">
      <c r="A184" s="1" t="s">
        <v>532</v>
      </c>
      <c r="B184" s="6">
        <v>0</v>
      </c>
      <c r="C184" s="6">
        <v>0</v>
      </c>
      <c r="D184" s="6">
        <v>0</v>
      </c>
      <c r="E184" s="6"/>
      <c r="F184" s="6">
        <v>0</v>
      </c>
      <c r="G184" s="6">
        <f>B184+E184</f>
        <v>0</v>
      </c>
      <c r="H184" s="6">
        <v>0</v>
      </c>
      <c r="I184" s="6">
        <v>0</v>
      </c>
      <c r="J184" s="6"/>
      <c r="K184" s="15" t="s">
        <v>615</v>
      </c>
      <c r="M184" s="15">
        <v>0</v>
      </c>
      <c r="N184" s="43" t="s">
        <v>615</v>
      </c>
    </row>
    <row r="185" spans="1:14" x14ac:dyDescent="0.35">
      <c r="A185" s="1" t="s">
        <v>533</v>
      </c>
      <c r="B185" s="6" t="s">
        <v>8</v>
      </c>
      <c r="C185" s="6" t="s">
        <v>8</v>
      </c>
      <c r="D185" s="6" t="s">
        <v>8</v>
      </c>
      <c r="E185" s="6"/>
      <c r="F185" s="6" t="s">
        <v>8</v>
      </c>
      <c r="G185" s="6"/>
      <c r="H185" s="6" t="s">
        <v>8</v>
      </c>
      <c r="I185" s="6" t="s">
        <v>8</v>
      </c>
      <c r="J185" s="6"/>
      <c r="K185" s="15"/>
      <c r="M185" s="16"/>
      <c r="N185" s="43"/>
    </row>
    <row r="186" spans="1:14" x14ac:dyDescent="0.35">
      <c r="A186" t="s">
        <v>8</v>
      </c>
      <c r="B186" s="6"/>
      <c r="C186" s="6"/>
      <c r="D186" s="6"/>
      <c r="E186" s="6"/>
      <c r="F186" s="6"/>
      <c r="G186" s="6"/>
      <c r="H186" s="6"/>
      <c r="I186" s="6"/>
      <c r="J186" s="6"/>
      <c r="K186" s="15"/>
      <c r="M186" s="16"/>
      <c r="N186" s="43"/>
    </row>
    <row r="187" spans="1:14" x14ac:dyDescent="0.35">
      <c r="A187" s="1" t="s">
        <v>534</v>
      </c>
      <c r="B187" s="6">
        <v>0</v>
      </c>
      <c r="C187" s="6">
        <v>0</v>
      </c>
      <c r="D187" s="6">
        <v>0</v>
      </c>
      <c r="E187" s="6"/>
      <c r="F187" s="6">
        <v>0</v>
      </c>
      <c r="G187" s="6">
        <f>B187+E187</f>
        <v>0</v>
      </c>
      <c r="H187" s="6">
        <v>0</v>
      </c>
      <c r="I187" s="6">
        <v>0</v>
      </c>
      <c r="J187" s="6"/>
      <c r="K187" s="15" t="s">
        <v>615</v>
      </c>
      <c r="M187" s="15">
        <v>0</v>
      </c>
      <c r="N187" s="43" t="s">
        <v>615</v>
      </c>
    </row>
    <row r="188" spans="1:14" x14ac:dyDescent="0.35">
      <c r="A188" s="1" t="s">
        <v>535</v>
      </c>
      <c r="B188" s="6" t="s">
        <v>8</v>
      </c>
      <c r="C188" s="6" t="s">
        <v>8</v>
      </c>
      <c r="D188" s="6" t="s">
        <v>8</v>
      </c>
      <c r="E188" s="6"/>
      <c r="F188" s="6" t="s">
        <v>8</v>
      </c>
      <c r="G188" s="6"/>
      <c r="H188" s="6" t="s">
        <v>8</v>
      </c>
      <c r="I188" s="6" t="s">
        <v>8</v>
      </c>
      <c r="J188" s="6"/>
      <c r="K188" s="15"/>
      <c r="M188" s="16"/>
      <c r="N188" s="43"/>
    </row>
    <row r="189" spans="1:14" x14ac:dyDescent="0.35">
      <c r="A189" t="s">
        <v>8</v>
      </c>
      <c r="B189" s="6"/>
      <c r="C189" s="6"/>
      <c r="D189" s="6"/>
      <c r="E189" s="6"/>
      <c r="F189" s="6"/>
      <c r="G189" s="6"/>
      <c r="H189" s="6"/>
      <c r="I189" s="6"/>
      <c r="J189" s="6"/>
      <c r="K189" s="15"/>
      <c r="M189" s="16"/>
      <c r="N189" s="43"/>
    </row>
    <row r="190" spans="1:14" x14ac:dyDescent="0.35">
      <c r="A190" s="1" t="s">
        <v>536</v>
      </c>
      <c r="B190" s="6">
        <v>0</v>
      </c>
      <c r="C190" s="6">
        <v>0</v>
      </c>
      <c r="D190" s="6">
        <v>0</v>
      </c>
      <c r="E190" s="6"/>
      <c r="F190" s="6">
        <v>0</v>
      </c>
      <c r="G190" s="6">
        <f>B190+E190</f>
        <v>0</v>
      </c>
      <c r="H190" s="6">
        <v>0</v>
      </c>
      <c r="I190" s="6">
        <v>0</v>
      </c>
      <c r="J190" s="6"/>
      <c r="K190" s="15" t="s">
        <v>615</v>
      </c>
      <c r="M190" s="15">
        <v>0</v>
      </c>
      <c r="N190" s="43" t="s">
        <v>615</v>
      </c>
    </row>
    <row r="191" spans="1:14" x14ac:dyDescent="0.35">
      <c r="A191" s="1" t="s">
        <v>537</v>
      </c>
      <c r="B191" s="6" t="s">
        <v>8</v>
      </c>
      <c r="C191" s="6" t="s">
        <v>8</v>
      </c>
      <c r="D191" s="6" t="s">
        <v>8</v>
      </c>
      <c r="E191" s="6"/>
      <c r="F191" s="6" t="s">
        <v>8</v>
      </c>
      <c r="G191" s="6"/>
      <c r="H191" s="6" t="s">
        <v>8</v>
      </c>
      <c r="I191" s="6" t="s">
        <v>8</v>
      </c>
      <c r="J191" s="6"/>
      <c r="K191" s="15"/>
      <c r="M191" s="16"/>
      <c r="N191" s="43"/>
    </row>
    <row r="192" spans="1:14" x14ac:dyDescent="0.35">
      <c r="A192" t="s">
        <v>8</v>
      </c>
      <c r="B192" s="6"/>
      <c r="C192" s="6"/>
      <c r="D192" s="6"/>
      <c r="E192" s="6"/>
      <c r="F192" s="6"/>
      <c r="G192" s="6"/>
      <c r="H192" s="6"/>
      <c r="I192" s="6"/>
      <c r="J192" s="6"/>
      <c r="K192" s="15"/>
      <c r="M192" s="16"/>
      <c r="N192" s="43"/>
    </row>
    <row r="193" spans="1:14" x14ac:dyDescent="0.35">
      <c r="A193" s="1" t="s">
        <v>538</v>
      </c>
      <c r="B193" s="6">
        <v>0</v>
      </c>
      <c r="C193" s="6">
        <v>0</v>
      </c>
      <c r="D193" s="6">
        <v>0</v>
      </c>
      <c r="E193" s="6"/>
      <c r="F193" s="6">
        <v>0</v>
      </c>
      <c r="G193" s="6">
        <f>B193+E193</f>
        <v>0</v>
      </c>
      <c r="H193" s="6">
        <v>0</v>
      </c>
      <c r="I193" s="6">
        <v>0</v>
      </c>
      <c r="J193" s="6"/>
      <c r="K193" s="15" t="s">
        <v>615</v>
      </c>
      <c r="M193" s="15">
        <v>0</v>
      </c>
      <c r="N193" s="43" t="s">
        <v>615</v>
      </c>
    </row>
    <row r="194" spans="1:14" x14ac:dyDescent="0.35">
      <c r="A194" s="1" t="s">
        <v>539</v>
      </c>
      <c r="B194" s="6" t="s">
        <v>8</v>
      </c>
      <c r="C194" s="6" t="s">
        <v>8</v>
      </c>
      <c r="D194" s="6" t="s">
        <v>8</v>
      </c>
      <c r="E194" s="6"/>
      <c r="F194" s="6" t="s">
        <v>8</v>
      </c>
      <c r="G194" s="6"/>
      <c r="H194" s="6" t="s">
        <v>8</v>
      </c>
      <c r="I194" s="6" t="s">
        <v>8</v>
      </c>
      <c r="J194" s="6"/>
      <c r="K194" s="15"/>
      <c r="M194" s="16"/>
      <c r="N194" s="43"/>
    </row>
    <row r="195" spans="1:14" x14ac:dyDescent="0.35">
      <c r="A195" t="s">
        <v>8</v>
      </c>
      <c r="B195" s="6"/>
      <c r="C195" s="6"/>
      <c r="D195" s="6"/>
      <c r="E195" s="6"/>
      <c r="F195" s="6"/>
      <c r="G195" s="6"/>
      <c r="H195" s="6"/>
      <c r="I195" s="6"/>
      <c r="J195" s="6"/>
      <c r="K195" s="15"/>
      <c r="M195" s="16"/>
      <c r="N195" s="43"/>
    </row>
    <row r="196" spans="1:14" x14ac:dyDescent="0.35">
      <c r="A196" s="1" t="s">
        <v>540</v>
      </c>
      <c r="B196" s="6">
        <v>0</v>
      </c>
      <c r="C196" s="6">
        <v>0</v>
      </c>
      <c r="D196" s="6">
        <v>0</v>
      </c>
      <c r="E196" s="6"/>
      <c r="F196" s="6">
        <v>0</v>
      </c>
      <c r="G196" s="6">
        <f>B196+E196</f>
        <v>0</v>
      </c>
      <c r="H196" s="6">
        <v>0</v>
      </c>
      <c r="I196" s="6">
        <v>0</v>
      </c>
      <c r="J196" s="6"/>
      <c r="K196" s="15" t="s">
        <v>615</v>
      </c>
      <c r="M196" s="15">
        <v>0</v>
      </c>
      <c r="N196" s="43" t="s">
        <v>615</v>
      </c>
    </row>
    <row r="197" spans="1:14" x14ac:dyDescent="0.35">
      <c r="A197" s="1" t="s">
        <v>541</v>
      </c>
      <c r="B197" s="6" t="s">
        <v>8</v>
      </c>
      <c r="C197" s="6" t="s">
        <v>8</v>
      </c>
      <c r="D197" s="6" t="s">
        <v>8</v>
      </c>
      <c r="E197" s="6"/>
      <c r="F197" s="6" t="s">
        <v>8</v>
      </c>
      <c r="G197" s="6"/>
      <c r="H197" s="6" t="s">
        <v>8</v>
      </c>
      <c r="I197" s="6" t="s">
        <v>8</v>
      </c>
      <c r="J197" s="6"/>
      <c r="K197" s="15"/>
      <c r="M197" s="16"/>
      <c r="N197" s="43"/>
    </row>
    <row r="198" spans="1:14" x14ac:dyDescent="0.35">
      <c r="A198" t="s">
        <v>8</v>
      </c>
      <c r="B198" s="6"/>
      <c r="C198" s="6"/>
      <c r="D198" s="6"/>
      <c r="E198" s="6"/>
      <c r="F198" s="6"/>
      <c r="G198" s="6"/>
      <c r="H198" s="6"/>
      <c r="I198" s="6"/>
      <c r="J198" s="6"/>
      <c r="K198" s="15"/>
      <c r="M198" s="16"/>
      <c r="N198" s="43"/>
    </row>
    <row r="199" spans="1:14" x14ac:dyDescent="0.35">
      <c r="A199" s="1" t="s">
        <v>542</v>
      </c>
      <c r="B199" s="6">
        <v>0</v>
      </c>
      <c r="C199" s="6">
        <v>0</v>
      </c>
      <c r="D199" s="6">
        <v>0</v>
      </c>
      <c r="E199" s="6"/>
      <c r="F199" s="6">
        <v>0</v>
      </c>
      <c r="G199" s="6">
        <f>B199+E199</f>
        <v>0</v>
      </c>
      <c r="H199" s="6">
        <v>0</v>
      </c>
      <c r="I199" s="6">
        <v>0</v>
      </c>
      <c r="J199" s="6"/>
      <c r="K199" s="15" t="s">
        <v>615</v>
      </c>
      <c r="M199" s="15">
        <v>0</v>
      </c>
      <c r="N199" s="43" t="s">
        <v>615</v>
      </c>
    </row>
    <row r="200" spans="1:14" x14ac:dyDescent="0.35">
      <c r="A200" s="1" t="s">
        <v>543</v>
      </c>
      <c r="B200" s="6" t="s">
        <v>8</v>
      </c>
      <c r="C200" s="6" t="s">
        <v>8</v>
      </c>
      <c r="D200" s="6" t="s">
        <v>8</v>
      </c>
      <c r="E200" s="6"/>
      <c r="F200" s="6" t="s">
        <v>8</v>
      </c>
      <c r="G200" s="6"/>
      <c r="H200" s="6" t="s">
        <v>8</v>
      </c>
      <c r="I200" s="6" t="s">
        <v>8</v>
      </c>
      <c r="J200" s="6"/>
      <c r="K200" s="15"/>
      <c r="M200" s="16"/>
      <c r="N200" s="43"/>
    </row>
    <row r="201" spans="1:14" x14ac:dyDescent="0.35">
      <c r="A201" t="s">
        <v>8</v>
      </c>
      <c r="B201" s="6"/>
      <c r="C201" s="6"/>
      <c r="D201" s="6"/>
      <c r="E201" s="6"/>
      <c r="F201" s="6"/>
      <c r="G201" s="6"/>
      <c r="H201" s="6"/>
      <c r="I201" s="6"/>
      <c r="J201" s="6"/>
      <c r="K201" s="15"/>
      <c r="M201" s="16"/>
      <c r="N201" s="43"/>
    </row>
    <row r="202" spans="1:14" x14ac:dyDescent="0.35">
      <c r="A202" s="1" t="s">
        <v>544</v>
      </c>
      <c r="B202" s="6">
        <v>0</v>
      </c>
      <c r="C202" s="6">
        <v>0</v>
      </c>
      <c r="D202" s="6">
        <v>0</v>
      </c>
      <c r="E202" s="6"/>
      <c r="F202" s="6">
        <v>0</v>
      </c>
      <c r="G202" s="6">
        <f>B202+E202</f>
        <v>0</v>
      </c>
      <c r="H202" s="6">
        <v>0</v>
      </c>
      <c r="I202" s="6">
        <v>0</v>
      </c>
      <c r="J202" s="6"/>
      <c r="K202" s="15" t="s">
        <v>615</v>
      </c>
      <c r="M202" s="15">
        <v>0</v>
      </c>
      <c r="N202" s="43" t="s">
        <v>615</v>
      </c>
    </row>
    <row r="203" spans="1:14" x14ac:dyDescent="0.35">
      <c r="A203" s="1" t="s">
        <v>545</v>
      </c>
      <c r="B203" s="6" t="s">
        <v>8</v>
      </c>
      <c r="C203" s="6" t="s">
        <v>8</v>
      </c>
      <c r="D203" s="6" t="s">
        <v>8</v>
      </c>
      <c r="E203" s="6"/>
      <c r="F203" s="6" t="s">
        <v>8</v>
      </c>
      <c r="G203" s="6"/>
      <c r="H203" s="6" t="s">
        <v>8</v>
      </c>
      <c r="I203" s="6" t="s">
        <v>8</v>
      </c>
      <c r="J203" s="6"/>
      <c r="K203" s="15"/>
      <c r="M203" s="16"/>
    </row>
    <row r="204" spans="1:14" x14ac:dyDescent="0.35">
      <c r="A204" t="s">
        <v>8</v>
      </c>
      <c r="B204" s="6"/>
      <c r="C204" s="6"/>
      <c r="D204" s="6"/>
      <c r="E204" s="6"/>
      <c r="F204" s="6"/>
      <c r="G204" s="6"/>
      <c r="H204" s="6"/>
      <c r="I204" s="6"/>
      <c r="J204" s="6"/>
      <c r="K204" s="15"/>
      <c r="M204" s="16"/>
    </row>
    <row r="205" spans="1:14" x14ac:dyDescent="0.35">
      <c r="A205" s="1" t="s">
        <v>140</v>
      </c>
      <c r="B205" s="6">
        <v>500</v>
      </c>
      <c r="C205" s="6">
        <v>7381.55</v>
      </c>
      <c r="D205" s="6">
        <v>0</v>
      </c>
      <c r="E205" s="6">
        <v>6881.55</v>
      </c>
      <c r="F205" s="6">
        <v>7881.55</v>
      </c>
      <c r="G205" s="6">
        <f>B205+E205</f>
        <v>7381.55</v>
      </c>
      <c r="H205" s="6">
        <v>3381.55</v>
      </c>
      <c r="I205" s="6">
        <v>4500</v>
      </c>
      <c r="J205" s="6"/>
      <c r="K205" s="15">
        <v>7381.55</v>
      </c>
      <c r="M205" s="16">
        <v>8000</v>
      </c>
    </row>
    <row r="206" spans="1:14" x14ac:dyDescent="0.35">
      <c r="A206" s="1" t="s">
        <v>546</v>
      </c>
      <c r="B206" s="6" t="s">
        <v>8</v>
      </c>
      <c r="C206" s="6" t="s">
        <v>8</v>
      </c>
      <c r="D206" s="6" t="s">
        <v>8</v>
      </c>
      <c r="E206" s="6"/>
      <c r="F206" s="6" t="s">
        <v>8</v>
      </c>
      <c r="G206" s="6"/>
      <c r="H206" s="6" t="s">
        <v>8</v>
      </c>
      <c r="I206" s="6" t="s">
        <v>8</v>
      </c>
      <c r="J206" s="6"/>
      <c r="K206" s="15"/>
      <c r="M206" s="16"/>
    </row>
    <row r="207" spans="1:14" x14ac:dyDescent="0.35">
      <c r="A207" t="s">
        <v>8</v>
      </c>
      <c r="B207" s="6"/>
      <c r="C207" s="6"/>
      <c r="D207" s="6"/>
      <c r="E207" s="6"/>
      <c r="F207" s="6"/>
      <c r="G207" s="6"/>
      <c r="H207" s="6"/>
      <c r="I207" s="6"/>
      <c r="J207" s="6"/>
      <c r="K207" s="15"/>
      <c r="M207" s="16"/>
    </row>
    <row r="208" spans="1:14" x14ac:dyDescent="0.35">
      <c r="A208" s="1" t="s">
        <v>304</v>
      </c>
      <c r="B208" s="6">
        <v>0</v>
      </c>
      <c r="C208" s="6">
        <v>0</v>
      </c>
      <c r="D208" s="6">
        <v>0</v>
      </c>
      <c r="E208" s="6"/>
      <c r="F208" s="6">
        <v>0</v>
      </c>
      <c r="G208" s="6">
        <f>B208+E208</f>
        <v>0</v>
      </c>
      <c r="H208" s="6">
        <v>0</v>
      </c>
      <c r="I208" s="6">
        <v>0</v>
      </c>
      <c r="J208" s="6"/>
      <c r="K208" s="15">
        <v>0</v>
      </c>
      <c r="M208" s="16">
        <v>0</v>
      </c>
    </row>
    <row r="209" spans="1:13" x14ac:dyDescent="0.35">
      <c r="A209" s="1" t="s">
        <v>547</v>
      </c>
      <c r="B209" s="6" t="s">
        <v>8</v>
      </c>
      <c r="C209" s="6" t="s">
        <v>8</v>
      </c>
      <c r="D209" s="6" t="s">
        <v>8</v>
      </c>
      <c r="E209" s="6"/>
      <c r="F209" s="6" t="s">
        <v>8</v>
      </c>
      <c r="G209" s="6"/>
      <c r="H209" s="6" t="s">
        <v>8</v>
      </c>
      <c r="I209" s="6" t="s">
        <v>8</v>
      </c>
      <c r="J209" s="6"/>
      <c r="K209" s="15"/>
      <c r="M209" s="62">
        <f>SUM(M3:M208)</f>
        <v>2269738.5964759998</v>
      </c>
    </row>
  </sheetData>
  <pageMargins left="0.7" right="0.7" top="0.75" bottom="0.75" header="0.3" footer="0.3"/>
  <pageSetup scale="3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8DE1-C04B-42D4-B62A-12CA6C7F3789}">
  <sheetPr>
    <pageSetUpPr fitToPage="1"/>
  </sheetPr>
  <dimension ref="A1:P516"/>
  <sheetViews>
    <sheetView zoomScale="90" zoomScaleNormal="90" workbookViewId="0">
      <selection activeCell="F8" sqref="F8"/>
    </sheetView>
  </sheetViews>
  <sheetFormatPr defaultRowHeight="14.5" x14ac:dyDescent="0.35"/>
  <cols>
    <col min="1" max="1" width="31.54296875" bestFit="1" customWidth="1"/>
    <col min="2" max="2" width="11.453125" bestFit="1" customWidth="1"/>
    <col min="3" max="3" width="14.26953125" bestFit="1" customWidth="1"/>
    <col min="4" max="4" width="13.81640625" bestFit="1" customWidth="1"/>
    <col min="5" max="5" width="13" bestFit="1" customWidth="1"/>
    <col min="6" max="6" width="12" bestFit="1" customWidth="1"/>
    <col min="7" max="7" width="18.7265625" bestFit="1" customWidth="1"/>
    <col min="8" max="8" width="19.453125" bestFit="1" customWidth="1"/>
    <col min="9" max="9" width="9.6328125" customWidth="1"/>
    <col min="10" max="10" width="20.453125" bestFit="1" customWidth="1"/>
    <col min="11" max="11" width="9.6328125" customWidth="1"/>
    <col min="12" max="12" width="19.90625" bestFit="1" customWidth="1"/>
    <col min="14" max="14" width="20.54296875" bestFit="1" customWidth="1"/>
    <col min="16" max="16" width="21" bestFit="1" customWidth="1"/>
  </cols>
  <sheetData>
    <row r="1" spans="1:16" x14ac:dyDescent="0.35">
      <c r="A1" s="2" t="s">
        <v>0</v>
      </c>
      <c r="B1" s="4" t="s">
        <v>616</v>
      </c>
      <c r="C1" s="4" t="s">
        <v>617</v>
      </c>
      <c r="D1" s="4"/>
      <c r="E1" s="4"/>
      <c r="F1" s="4" t="s">
        <v>618</v>
      </c>
      <c r="G1" s="4" t="s">
        <v>619</v>
      </c>
      <c r="H1" s="25" t="s">
        <v>838</v>
      </c>
      <c r="I1" s="4"/>
    </row>
    <row r="2" spans="1:16" x14ac:dyDescent="0.35">
      <c r="A2" s="3" t="s">
        <v>7</v>
      </c>
      <c r="B2" s="5" t="s">
        <v>8</v>
      </c>
      <c r="C2" s="5" t="s">
        <v>620</v>
      </c>
      <c r="D2" s="5" t="s">
        <v>621</v>
      </c>
      <c r="E2" s="5" t="s">
        <v>622</v>
      </c>
      <c r="F2" s="5" t="s">
        <v>623</v>
      </c>
      <c r="G2" s="5" t="s">
        <v>8</v>
      </c>
      <c r="H2" s="4" t="s">
        <v>624</v>
      </c>
      <c r="I2" s="4"/>
    </row>
    <row r="3" spans="1:16" x14ac:dyDescent="0.35">
      <c r="A3" s="2"/>
      <c r="B3" s="4"/>
      <c r="C3" s="4"/>
      <c r="D3" s="4"/>
      <c r="E3" s="4"/>
      <c r="F3" s="4"/>
      <c r="G3" s="4"/>
      <c r="H3" s="25">
        <v>0.272538</v>
      </c>
      <c r="I3" s="4"/>
    </row>
    <row r="4" spans="1:16" x14ac:dyDescent="0.35">
      <c r="A4" s="1" t="s">
        <v>626</v>
      </c>
      <c r="B4" s="6">
        <v>386345</v>
      </c>
      <c r="C4" s="6">
        <v>0</v>
      </c>
      <c r="D4" s="6"/>
      <c r="E4" s="6"/>
      <c r="F4" s="6">
        <v>90.9</v>
      </c>
      <c r="G4" s="6">
        <v>35141.199999999997</v>
      </c>
      <c r="H4" s="31">
        <v>615596</v>
      </c>
      <c r="I4" s="18"/>
      <c r="J4" s="18"/>
      <c r="L4" s="18"/>
      <c r="N4" s="18"/>
      <c r="P4" s="18"/>
    </row>
    <row r="5" spans="1:16" x14ac:dyDescent="0.35">
      <c r="A5" s="1" t="s">
        <v>627</v>
      </c>
      <c r="B5" s="6" t="s">
        <v>8</v>
      </c>
      <c r="C5" s="6">
        <v>386345</v>
      </c>
      <c r="D5" s="6">
        <v>351203.8</v>
      </c>
      <c r="E5" s="6">
        <v>283948.36</v>
      </c>
      <c r="F5" s="6">
        <v>97.84</v>
      </c>
      <c r="G5" s="6" t="s">
        <v>8</v>
      </c>
    </row>
    <row r="6" spans="1:16" x14ac:dyDescent="0.35">
      <c r="A6" t="s">
        <v>8</v>
      </c>
      <c r="B6" s="6"/>
      <c r="C6" s="6"/>
      <c r="D6" s="6"/>
      <c r="E6" s="6"/>
      <c r="F6" s="6"/>
      <c r="G6" s="6"/>
    </row>
    <row r="7" spans="1:16" x14ac:dyDescent="0.35">
      <c r="A7" s="1" t="s">
        <v>628</v>
      </c>
      <c r="B7" s="6">
        <v>5000</v>
      </c>
      <c r="C7" s="6">
        <v>0</v>
      </c>
      <c r="D7" s="6"/>
      <c r="E7" s="6"/>
      <c r="F7" s="6">
        <v>0</v>
      </c>
      <c r="G7" s="6">
        <v>5000</v>
      </c>
      <c r="H7" s="18">
        <v>5000</v>
      </c>
      <c r="I7" s="18"/>
    </row>
    <row r="8" spans="1:16" x14ac:dyDescent="0.35">
      <c r="A8" s="1" t="s">
        <v>629</v>
      </c>
      <c r="B8" s="6" t="s">
        <v>8</v>
      </c>
      <c r="C8" s="6">
        <v>5000</v>
      </c>
      <c r="D8" s="6">
        <v>0</v>
      </c>
      <c r="E8" s="6">
        <v>894.45</v>
      </c>
      <c r="F8" s="6">
        <v>100</v>
      </c>
      <c r="G8" s="6" t="s">
        <v>8</v>
      </c>
      <c r="J8" s="15"/>
      <c r="K8" s="15"/>
      <c r="L8" s="15"/>
      <c r="P8" s="15"/>
    </row>
    <row r="9" spans="1:16" x14ac:dyDescent="0.35">
      <c r="A9" t="s">
        <v>8</v>
      </c>
      <c r="B9" s="6"/>
      <c r="C9" s="6"/>
      <c r="D9" s="6"/>
      <c r="E9" s="6"/>
      <c r="F9" s="6"/>
      <c r="G9" s="6"/>
    </row>
    <row r="10" spans="1:16" x14ac:dyDescent="0.35">
      <c r="A10" s="1" t="s">
        <v>630</v>
      </c>
      <c r="B10" s="6">
        <v>750</v>
      </c>
      <c r="C10" s="6">
        <v>0</v>
      </c>
      <c r="D10" s="6"/>
      <c r="E10" s="6"/>
      <c r="F10" s="6">
        <v>0</v>
      </c>
      <c r="G10" s="6">
        <v>750</v>
      </c>
      <c r="H10">
        <v>750</v>
      </c>
    </row>
    <row r="11" spans="1:16" x14ac:dyDescent="0.35">
      <c r="A11" s="1" t="s">
        <v>631</v>
      </c>
      <c r="B11" s="6" t="s">
        <v>8</v>
      </c>
      <c r="C11" s="6">
        <v>750</v>
      </c>
      <c r="D11" s="6">
        <v>0</v>
      </c>
      <c r="E11" s="6">
        <v>67.930000000000007</v>
      </c>
      <c r="F11" s="6">
        <v>64.33</v>
      </c>
      <c r="G11" s="6" t="s">
        <v>8</v>
      </c>
    </row>
    <row r="12" spans="1:16" x14ac:dyDescent="0.35">
      <c r="A12" t="s">
        <v>8</v>
      </c>
      <c r="B12" s="6"/>
      <c r="C12" s="6"/>
      <c r="D12" s="6"/>
      <c r="E12" s="6"/>
      <c r="F12" s="6"/>
      <c r="G12" s="6"/>
      <c r="J12" s="63"/>
      <c r="L12" s="63"/>
      <c r="N12" s="63"/>
      <c r="P12" s="63"/>
    </row>
    <row r="13" spans="1:16" x14ac:dyDescent="0.35">
      <c r="A13" s="1" t="s">
        <v>632</v>
      </c>
      <c r="B13" s="6">
        <v>2000</v>
      </c>
      <c r="C13" s="6">
        <v>0</v>
      </c>
      <c r="D13" s="6"/>
      <c r="E13" s="6"/>
      <c r="F13" s="6">
        <v>113.26</v>
      </c>
      <c r="G13" s="6">
        <v>-265.12</v>
      </c>
      <c r="H13" s="18">
        <v>2000</v>
      </c>
      <c r="I13" s="18"/>
      <c r="L13" s="15"/>
      <c r="N13" s="15"/>
      <c r="P13" s="15"/>
    </row>
    <row r="14" spans="1:16" x14ac:dyDescent="0.35">
      <c r="A14" s="1" t="s">
        <v>633</v>
      </c>
      <c r="B14" s="6" t="s">
        <v>8</v>
      </c>
      <c r="C14" s="6">
        <v>2000</v>
      </c>
      <c r="D14" s="6">
        <v>2265.12</v>
      </c>
      <c r="E14" s="6">
        <v>1061.71</v>
      </c>
      <c r="F14" s="6">
        <v>74.650000000000006</v>
      </c>
      <c r="G14" s="6" t="s">
        <v>8</v>
      </c>
    </row>
    <row r="15" spans="1:16" x14ac:dyDescent="0.35">
      <c r="A15" t="s">
        <v>8</v>
      </c>
      <c r="B15" s="6"/>
      <c r="C15" s="6"/>
      <c r="D15" s="6"/>
      <c r="E15" s="6"/>
      <c r="F15" s="6"/>
      <c r="G15" s="6"/>
    </row>
    <row r="16" spans="1:16" x14ac:dyDescent="0.35">
      <c r="A16" s="1" t="s">
        <v>634</v>
      </c>
      <c r="B16" s="6">
        <v>33</v>
      </c>
      <c r="C16" s="6">
        <v>0</v>
      </c>
      <c r="D16" s="6"/>
      <c r="E16" s="6"/>
      <c r="F16" s="6">
        <v>684.03</v>
      </c>
      <c r="G16" s="6">
        <v>-192.73</v>
      </c>
      <c r="H16" s="6">
        <v>33</v>
      </c>
      <c r="I16" s="6"/>
    </row>
    <row r="17" spans="1:9" x14ac:dyDescent="0.35">
      <c r="A17" s="1" t="s">
        <v>635</v>
      </c>
      <c r="B17" s="6" t="s">
        <v>8</v>
      </c>
      <c r="C17" s="6">
        <v>33</v>
      </c>
      <c r="D17" s="6">
        <v>225.73</v>
      </c>
      <c r="E17" s="6">
        <v>0</v>
      </c>
      <c r="F17" s="6">
        <v>0</v>
      </c>
      <c r="G17" s="6" t="s">
        <v>8</v>
      </c>
    </row>
    <row r="18" spans="1:9" x14ac:dyDescent="0.35">
      <c r="A18" t="s">
        <v>8</v>
      </c>
      <c r="B18" s="6"/>
      <c r="C18" s="6"/>
      <c r="D18" s="6"/>
      <c r="E18" s="6"/>
      <c r="F18" s="6"/>
      <c r="G18" s="6"/>
    </row>
    <row r="19" spans="1:9" x14ac:dyDescent="0.35">
      <c r="A19" s="1" t="s">
        <v>636</v>
      </c>
      <c r="B19" s="6">
        <v>0</v>
      </c>
      <c r="C19" s="6">
        <v>0</v>
      </c>
      <c r="D19" s="6"/>
      <c r="E19" s="6"/>
      <c r="F19" s="6">
        <v>0</v>
      </c>
      <c r="G19" s="6">
        <v>0</v>
      </c>
      <c r="H19" s="6">
        <v>0</v>
      </c>
      <c r="I19" s="6"/>
    </row>
    <row r="20" spans="1:9" x14ac:dyDescent="0.35">
      <c r="A20" s="1" t="s">
        <v>637</v>
      </c>
      <c r="B20" s="6" t="s">
        <v>8</v>
      </c>
      <c r="C20" s="6">
        <v>0</v>
      </c>
      <c r="D20" s="6">
        <v>0</v>
      </c>
      <c r="E20" s="6">
        <v>0</v>
      </c>
      <c r="F20" s="6">
        <v>0</v>
      </c>
      <c r="G20" s="6" t="s">
        <v>8</v>
      </c>
    </row>
    <row r="21" spans="1:9" x14ac:dyDescent="0.35">
      <c r="A21" t="s">
        <v>8</v>
      </c>
      <c r="B21" s="6"/>
      <c r="C21" s="6"/>
      <c r="D21" s="6"/>
      <c r="E21" s="6"/>
      <c r="F21" s="6"/>
      <c r="G21" s="6"/>
    </row>
    <row r="22" spans="1:9" x14ac:dyDescent="0.35">
      <c r="A22" s="1" t="s">
        <v>638</v>
      </c>
      <c r="B22" s="6">
        <v>0</v>
      </c>
      <c r="C22" s="6">
        <v>0</v>
      </c>
      <c r="D22" s="6"/>
      <c r="E22" s="6"/>
      <c r="F22" s="6">
        <v>0</v>
      </c>
      <c r="G22" s="6">
        <v>0</v>
      </c>
      <c r="H22" s="6">
        <v>0</v>
      </c>
      <c r="I22" s="6"/>
    </row>
    <row r="23" spans="1:9" x14ac:dyDescent="0.35">
      <c r="A23" s="1" t="s">
        <v>639</v>
      </c>
      <c r="B23" s="6" t="s">
        <v>8</v>
      </c>
      <c r="C23" s="6">
        <v>0</v>
      </c>
      <c r="D23" s="6">
        <v>0</v>
      </c>
      <c r="E23" s="6">
        <v>0</v>
      </c>
      <c r="F23" s="6">
        <v>0</v>
      </c>
      <c r="G23" s="6" t="s">
        <v>8</v>
      </c>
    </row>
    <row r="24" spans="1:9" x14ac:dyDescent="0.35">
      <c r="A24" t="s">
        <v>8</v>
      </c>
      <c r="B24" s="6"/>
      <c r="C24" s="6"/>
      <c r="D24" s="6"/>
      <c r="E24" s="6"/>
      <c r="F24" s="6"/>
      <c r="G24" s="6"/>
    </row>
    <row r="25" spans="1:9" x14ac:dyDescent="0.35">
      <c r="A25" s="1" t="s">
        <v>640</v>
      </c>
      <c r="B25" s="6">
        <v>0</v>
      </c>
      <c r="C25" s="6">
        <v>0</v>
      </c>
      <c r="D25" s="6"/>
      <c r="E25" s="6"/>
      <c r="F25" s="6">
        <v>0</v>
      </c>
      <c r="G25" s="6">
        <v>-2080</v>
      </c>
      <c r="H25" s="6">
        <v>2200</v>
      </c>
      <c r="I25" s="6"/>
    </row>
    <row r="26" spans="1:9" x14ac:dyDescent="0.35">
      <c r="A26" s="1" t="s">
        <v>641</v>
      </c>
      <c r="B26" s="6" t="s">
        <v>8</v>
      </c>
      <c r="C26" s="6">
        <v>0</v>
      </c>
      <c r="D26" s="6">
        <v>2080</v>
      </c>
      <c r="E26" s="6">
        <v>280</v>
      </c>
      <c r="F26" s="6">
        <v>50.91</v>
      </c>
      <c r="G26" s="6" t="s">
        <v>8</v>
      </c>
    </row>
    <row r="27" spans="1:9" x14ac:dyDescent="0.35">
      <c r="A27" t="s">
        <v>8</v>
      </c>
      <c r="B27" s="6"/>
      <c r="C27" s="6"/>
      <c r="D27" s="6"/>
      <c r="E27" s="6"/>
      <c r="F27" s="6"/>
      <c r="G27" s="6"/>
    </row>
    <row r="28" spans="1:9" x14ac:dyDescent="0.35">
      <c r="A28" s="1" t="s">
        <v>642</v>
      </c>
      <c r="B28" s="6">
        <v>6000</v>
      </c>
      <c r="C28" s="6">
        <v>0</v>
      </c>
      <c r="D28" s="6"/>
      <c r="E28" s="6"/>
      <c r="F28" s="6">
        <v>27.58</v>
      </c>
      <c r="G28" s="6">
        <v>4345</v>
      </c>
      <c r="H28" s="6">
        <v>2200</v>
      </c>
      <c r="I28" s="6"/>
    </row>
    <row r="29" spans="1:9" x14ac:dyDescent="0.35">
      <c r="A29" s="1" t="s">
        <v>643</v>
      </c>
      <c r="B29" s="6" t="s">
        <v>8</v>
      </c>
      <c r="C29" s="6">
        <v>6000</v>
      </c>
      <c r="D29" s="6">
        <v>1655</v>
      </c>
      <c r="E29" s="6">
        <v>7884.63</v>
      </c>
      <c r="F29" s="6">
        <v>267.73</v>
      </c>
      <c r="G29" s="6" t="s">
        <v>8</v>
      </c>
    </row>
    <row r="30" spans="1:9" x14ac:dyDescent="0.35">
      <c r="A30" t="s">
        <v>8</v>
      </c>
      <c r="B30" s="6"/>
      <c r="C30" s="6"/>
      <c r="D30" s="6"/>
      <c r="E30" s="6"/>
      <c r="F30" s="6"/>
      <c r="G30" s="6"/>
    </row>
    <row r="31" spans="1:9" x14ac:dyDescent="0.35">
      <c r="A31" s="1" t="s">
        <v>644</v>
      </c>
      <c r="B31" s="6">
        <v>0</v>
      </c>
      <c r="C31" s="6">
        <v>0</v>
      </c>
      <c r="D31" s="6"/>
      <c r="E31" s="6"/>
      <c r="F31" s="6">
        <v>0</v>
      </c>
      <c r="G31" s="6">
        <v>0</v>
      </c>
      <c r="H31" s="6">
        <v>0</v>
      </c>
      <c r="I31" s="6"/>
    </row>
    <row r="32" spans="1:9" x14ac:dyDescent="0.35">
      <c r="A32" s="1" t="s">
        <v>645</v>
      </c>
      <c r="B32" s="6" t="s">
        <v>8</v>
      </c>
      <c r="C32" s="6">
        <v>0</v>
      </c>
      <c r="D32" s="6">
        <v>0</v>
      </c>
      <c r="E32" s="6">
        <v>0</v>
      </c>
      <c r="F32" s="6">
        <v>0</v>
      </c>
      <c r="G32" s="6" t="s">
        <v>8</v>
      </c>
    </row>
    <row r="33" spans="1:9" x14ac:dyDescent="0.35">
      <c r="A33" t="s">
        <v>8</v>
      </c>
      <c r="B33" s="6"/>
      <c r="C33" s="6"/>
      <c r="D33" s="6"/>
      <c r="E33" s="6"/>
      <c r="F33" s="6"/>
      <c r="G33" s="6"/>
    </row>
    <row r="34" spans="1:9" x14ac:dyDescent="0.35">
      <c r="A34" s="1" t="s">
        <v>646</v>
      </c>
      <c r="B34" s="6">
        <v>0</v>
      </c>
      <c r="C34" s="6">
        <v>0</v>
      </c>
      <c r="D34" s="6"/>
      <c r="E34" s="6"/>
      <c r="F34" s="6">
        <v>0</v>
      </c>
      <c r="G34" s="6">
        <v>0</v>
      </c>
      <c r="H34" s="6">
        <v>0</v>
      </c>
      <c r="I34" s="6"/>
    </row>
    <row r="35" spans="1:9" x14ac:dyDescent="0.35">
      <c r="A35" s="1" t="s">
        <v>647</v>
      </c>
      <c r="B35" s="6" t="s">
        <v>8</v>
      </c>
      <c r="C35" s="6">
        <v>0</v>
      </c>
      <c r="D35" s="6">
        <v>0</v>
      </c>
      <c r="E35" s="6">
        <v>0</v>
      </c>
      <c r="F35" s="6">
        <v>0</v>
      </c>
      <c r="G35" s="6" t="s">
        <v>8</v>
      </c>
    </row>
    <row r="36" spans="1:9" x14ac:dyDescent="0.35">
      <c r="A36" t="s">
        <v>8</v>
      </c>
      <c r="B36" s="6"/>
      <c r="C36" s="6"/>
      <c r="D36" s="6"/>
      <c r="E36" s="6"/>
      <c r="F36" s="6"/>
      <c r="G36" s="6"/>
    </row>
    <row r="37" spans="1:9" x14ac:dyDescent="0.35">
      <c r="A37" s="1" t="s">
        <v>648</v>
      </c>
      <c r="B37" s="6">
        <v>18000</v>
      </c>
      <c r="C37" s="6">
        <v>0</v>
      </c>
      <c r="D37" s="6"/>
      <c r="E37" s="6"/>
      <c r="F37" s="6">
        <v>112.78</v>
      </c>
      <c r="G37" s="6">
        <v>-2300</v>
      </c>
      <c r="H37" s="6">
        <v>25000</v>
      </c>
      <c r="I37" s="6"/>
    </row>
    <row r="38" spans="1:9" x14ac:dyDescent="0.35">
      <c r="A38" s="1" t="s">
        <v>649</v>
      </c>
      <c r="B38" s="6" t="s">
        <v>8</v>
      </c>
      <c r="C38" s="6">
        <v>18000</v>
      </c>
      <c r="D38" s="6">
        <v>20300</v>
      </c>
      <c r="E38" s="6">
        <v>18500</v>
      </c>
      <c r="F38" s="6">
        <v>95.73</v>
      </c>
      <c r="G38" s="6" t="s">
        <v>8</v>
      </c>
    </row>
    <row r="39" spans="1:9" x14ac:dyDescent="0.35">
      <c r="A39" t="s">
        <v>8</v>
      </c>
      <c r="B39" s="6"/>
      <c r="C39" s="6"/>
      <c r="D39" s="6"/>
      <c r="E39" s="6"/>
      <c r="F39" s="6"/>
      <c r="G39" s="6"/>
    </row>
    <row r="40" spans="1:9" x14ac:dyDescent="0.35">
      <c r="A40" s="1" t="s">
        <v>650</v>
      </c>
      <c r="B40" s="6">
        <v>105000</v>
      </c>
      <c r="C40" s="6">
        <v>0</v>
      </c>
      <c r="D40" s="6"/>
      <c r="E40" s="6"/>
      <c r="F40" s="6">
        <v>35.15</v>
      </c>
      <c r="G40" s="6">
        <v>68088.83</v>
      </c>
      <c r="H40" s="32">
        <v>100000</v>
      </c>
      <c r="I40" s="32"/>
    </row>
    <row r="41" spans="1:9" x14ac:dyDescent="0.35">
      <c r="A41" s="1" t="s">
        <v>651</v>
      </c>
      <c r="B41" s="6" t="s">
        <v>8</v>
      </c>
      <c r="C41" s="6">
        <v>105000</v>
      </c>
      <c r="D41" s="6">
        <v>36911.17</v>
      </c>
      <c r="E41" s="6">
        <v>29502.46</v>
      </c>
      <c r="F41" s="6">
        <v>7.07</v>
      </c>
      <c r="G41" s="6" t="s">
        <v>8</v>
      </c>
    </row>
    <row r="42" spans="1:9" x14ac:dyDescent="0.35">
      <c r="A42" t="s">
        <v>8</v>
      </c>
      <c r="B42" s="6"/>
      <c r="C42" s="6"/>
      <c r="D42" s="6"/>
      <c r="E42" s="6"/>
      <c r="F42" s="6"/>
      <c r="G42" s="6"/>
    </row>
    <row r="43" spans="1:9" x14ac:dyDescent="0.35">
      <c r="A43" s="1" t="s">
        <v>652</v>
      </c>
      <c r="B43" s="6">
        <v>2000</v>
      </c>
      <c r="C43" s="6">
        <v>0</v>
      </c>
      <c r="D43" s="6"/>
      <c r="E43" s="6"/>
      <c r="F43" s="6">
        <v>54.4</v>
      </c>
      <c r="G43" s="6">
        <v>912</v>
      </c>
      <c r="H43" s="6">
        <v>1500</v>
      </c>
      <c r="I43" s="6"/>
    </row>
    <row r="44" spans="1:9" x14ac:dyDescent="0.35">
      <c r="A44" s="1" t="s">
        <v>653</v>
      </c>
      <c r="B44" s="6" t="s">
        <v>8</v>
      </c>
      <c r="C44" s="6">
        <v>2000</v>
      </c>
      <c r="D44" s="6">
        <v>1088</v>
      </c>
      <c r="E44" s="6">
        <v>1131.1400000000001</v>
      </c>
      <c r="F44" s="6">
        <v>71.540000000000006</v>
      </c>
      <c r="G44" s="6" t="s">
        <v>8</v>
      </c>
    </row>
    <row r="45" spans="1:9" x14ac:dyDescent="0.35">
      <c r="A45" t="s">
        <v>8</v>
      </c>
      <c r="B45" s="6"/>
      <c r="C45" s="6"/>
      <c r="D45" s="6"/>
      <c r="E45" s="6"/>
      <c r="F45" s="6"/>
      <c r="G45" s="6"/>
    </row>
    <row r="46" spans="1:9" x14ac:dyDescent="0.35">
      <c r="A46" s="1" t="s">
        <v>654</v>
      </c>
      <c r="B46" s="6">
        <v>15000</v>
      </c>
      <c r="C46" s="6">
        <v>0</v>
      </c>
      <c r="D46" s="6"/>
      <c r="E46" s="6"/>
      <c r="F46" s="6">
        <v>58.67</v>
      </c>
      <c r="G46" s="6">
        <v>6199.51</v>
      </c>
      <c r="H46" s="6">
        <v>15000</v>
      </c>
      <c r="I46" s="6"/>
    </row>
    <row r="47" spans="1:9" x14ac:dyDescent="0.35">
      <c r="A47" s="1" t="s">
        <v>655</v>
      </c>
      <c r="B47" s="6" t="s">
        <v>8</v>
      </c>
      <c r="C47" s="6">
        <v>15000</v>
      </c>
      <c r="D47" s="6">
        <v>8800.49</v>
      </c>
      <c r="E47" s="6">
        <v>19994.580000000002</v>
      </c>
      <c r="F47" s="6">
        <v>100</v>
      </c>
      <c r="G47" s="6" t="s">
        <v>8</v>
      </c>
    </row>
    <row r="48" spans="1:9" x14ac:dyDescent="0.35">
      <c r="A48" t="s">
        <v>8</v>
      </c>
      <c r="B48" s="6"/>
      <c r="C48" s="6"/>
      <c r="D48" s="6"/>
      <c r="E48" s="6"/>
      <c r="F48" s="6"/>
      <c r="G48" s="6"/>
    </row>
    <row r="49" spans="1:9" x14ac:dyDescent="0.35">
      <c r="A49" s="1" t="s">
        <v>656</v>
      </c>
      <c r="B49" s="6">
        <v>3000</v>
      </c>
      <c r="C49" s="6">
        <v>0</v>
      </c>
      <c r="D49" s="6"/>
      <c r="E49" s="6"/>
      <c r="F49" s="6">
        <v>160</v>
      </c>
      <c r="G49" s="6">
        <v>-1800</v>
      </c>
      <c r="H49" s="6">
        <v>5000</v>
      </c>
      <c r="I49" s="6"/>
    </row>
    <row r="50" spans="1:9" x14ac:dyDescent="0.35">
      <c r="A50" s="1" t="s">
        <v>657</v>
      </c>
      <c r="B50" s="6" t="s">
        <v>8</v>
      </c>
      <c r="C50" s="6">
        <v>3000</v>
      </c>
      <c r="D50" s="6">
        <v>4800</v>
      </c>
      <c r="E50" s="6">
        <v>2400</v>
      </c>
      <c r="F50" s="6">
        <v>80</v>
      </c>
      <c r="G50" s="6" t="s">
        <v>8</v>
      </c>
    </row>
    <row r="51" spans="1:9" x14ac:dyDescent="0.35">
      <c r="A51" t="s">
        <v>8</v>
      </c>
      <c r="B51" s="6"/>
      <c r="C51" s="6"/>
      <c r="D51" s="6"/>
      <c r="E51" s="6"/>
      <c r="F51" s="6"/>
      <c r="G51" s="6"/>
    </row>
    <row r="52" spans="1:9" x14ac:dyDescent="0.35">
      <c r="A52" s="1" t="s">
        <v>658</v>
      </c>
      <c r="B52" s="6">
        <v>0</v>
      </c>
      <c r="C52" s="6">
        <v>0</v>
      </c>
      <c r="D52" s="6"/>
      <c r="E52" s="6"/>
      <c r="F52" s="6">
        <v>0</v>
      </c>
      <c r="G52" s="6">
        <v>0</v>
      </c>
      <c r="H52" s="6">
        <v>0</v>
      </c>
      <c r="I52" s="6"/>
    </row>
    <row r="53" spans="1:9" x14ac:dyDescent="0.35">
      <c r="A53" s="1" t="s">
        <v>659</v>
      </c>
      <c r="B53" s="6" t="s">
        <v>8</v>
      </c>
      <c r="C53" s="6">
        <v>0</v>
      </c>
      <c r="D53" s="6">
        <v>0</v>
      </c>
      <c r="E53" s="6">
        <v>0</v>
      </c>
      <c r="F53" s="6">
        <v>0</v>
      </c>
      <c r="G53" s="6" t="s">
        <v>8</v>
      </c>
    </row>
    <row r="54" spans="1:9" x14ac:dyDescent="0.35">
      <c r="A54" t="s">
        <v>8</v>
      </c>
      <c r="B54" s="6"/>
      <c r="C54" s="6"/>
      <c r="D54" s="6"/>
      <c r="E54" s="6"/>
      <c r="F54" s="6"/>
      <c r="G54" s="6"/>
    </row>
    <row r="55" spans="1:9" x14ac:dyDescent="0.35">
      <c r="A55" s="1" t="s">
        <v>660</v>
      </c>
      <c r="B55" s="6">
        <v>30000</v>
      </c>
      <c r="C55" s="6">
        <v>0</v>
      </c>
      <c r="D55" s="6"/>
      <c r="E55" s="6"/>
      <c r="F55" s="6">
        <v>9.41</v>
      </c>
      <c r="G55" s="6">
        <v>27177.72</v>
      </c>
      <c r="H55" s="6">
        <v>30000</v>
      </c>
      <c r="I55" s="6"/>
    </row>
    <row r="56" spans="1:9" x14ac:dyDescent="0.35">
      <c r="A56" s="1" t="s">
        <v>661</v>
      </c>
      <c r="B56" s="6" t="s">
        <v>8</v>
      </c>
      <c r="C56" s="6">
        <v>30000</v>
      </c>
      <c r="D56" s="6">
        <v>2822.28</v>
      </c>
      <c r="E56" s="6">
        <v>27639.27</v>
      </c>
      <c r="F56" s="6">
        <v>56.54</v>
      </c>
      <c r="G56" s="6" t="s">
        <v>8</v>
      </c>
    </row>
    <row r="57" spans="1:9" x14ac:dyDescent="0.35">
      <c r="A57" t="s">
        <v>8</v>
      </c>
      <c r="B57" s="6"/>
      <c r="C57" s="6"/>
      <c r="D57" s="6"/>
      <c r="E57" s="6"/>
      <c r="F57" s="6"/>
      <c r="G57" s="6"/>
    </row>
    <row r="58" spans="1:9" x14ac:dyDescent="0.35">
      <c r="A58" s="1" t="s">
        <v>662</v>
      </c>
      <c r="B58" s="6">
        <v>0</v>
      </c>
      <c r="C58" s="6">
        <v>0</v>
      </c>
      <c r="D58" s="6"/>
      <c r="E58" s="6"/>
      <c r="F58" s="6">
        <v>0</v>
      </c>
      <c r="G58" s="6">
        <v>0</v>
      </c>
      <c r="H58" s="6">
        <v>0</v>
      </c>
      <c r="I58" s="6"/>
    </row>
    <row r="59" spans="1:9" x14ac:dyDescent="0.35">
      <c r="A59" s="1" t="s">
        <v>663</v>
      </c>
      <c r="B59" s="6" t="s">
        <v>8</v>
      </c>
      <c r="C59" s="6">
        <v>0</v>
      </c>
      <c r="D59" s="6">
        <v>0</v>
      </c>
      <c r="E59" s="6">
        <v>0</v>
      </c>
      <c r="F59" s="6">
        <v>0</v>
      </c>
      <c r="G59" s="6" t="s">
        <v>8</v>
      </c>
    </row>
    <row r="60" spans="1:9" x14ac:dyDescent="0.35">
      <c r="A60" t="s">
        <v>8</v>
      </c>
      <c r="B60" s="6"/>
      <c r="C60" s="6"/>
      <c r="D60" s="6"/>
      <c r="E60" s="6"/>
      <c r="F60" s="6"/>
      <c r="G60" s="6"/>
    </row>
    <row r="61" spans="1:9" x14ac:dyDescent="0.35">
      <c r="A61" s="1" t="s">
        <v>664</v>
      </c>
      <c r="B61" s="6">
        <v>6000</v>
      </c>
      <c r="C61" s="6">
        <v>0</v>
      </c>
      <c r="D61" s="6"/>
      <c r="E61" s="6"/>
      <c r="F61" s="6">
        <v>0.5</v>
      </c>
      <c r="G61" s="6">
        <v>5970</v>
      </c>
      <c r="H61" s="6">
        <v>250</v>
      </c>
      <c r="I61" s="6"/>
    </row>
    <row r="62" spans="1:9" x14ac:dyDescent="0.35">
      <c r="A62" s="1" t="s">
        <v>665</v>
      </c>
      <c r="B62" s="6" t="s">
        <v>8</v>
      </c>
      <c r="C62" s="6">
        <v>6000</v>
      </c>
      <c r="D62" s="6">
        <v>30</v>
      </c>
      <c r="E62" s="6">
        <v>296.39</v>
      </c>
      <c r="F62" s="6">
        <v>85.07</v>
      </c>
      <c r="G62" s="6" t="s">
        <v>8</v>
      </c>
    </row>
    <row r="63" spans="1:9" x14ac:dyDescent="0.35">
      <c r="A63" t="s">
        <v>8</v>
      </c>
      <c r="B63" s="6"/>
      <c r="C63" s="6"/>
      <c r="D63" s="6"/>
      <c r="E63" s="6"/>
      <c r="F63" s="6"/>
      <c r="G63" s="6"/>
    </row>
    <row r="64" spans="1:9" x14ac:dyDescent="0.35">
      <c r="A64" s="1" t="s">
        <v>666</v>
      </c>
      <c r="B64" s="6">
        <v>0</v>
      </c>
      <c r="C64" s="6">
        <v>0</v>
      </c>
      <c r="D64" s="6"/>
      <c r="E64" s="6"/>
      <c r="F64" s="6">
        <v>0</v>
      </c>
      <c r="G64" s="6">
        <v>-958.16</v>
      </c>
      <c r="H64" s="6">
        <v>0</v>
      </c>
      <c r="I64" s="6"/>
    </row>
    <row r="65" spans="1:9" x14ac:dyDescent="0.35">
      <c r="A65" s="1" t="s">
        <v>667</v>
      </c>
      <c r="B65" s="6" t="s">
        <v>8</v>
      </c>
      <c r="C65" s="6">
        <v>0</v>
      </c>
      <c r="D65" s="6">
        <v>958.16</v>
      </c>
      <c r="E65" s="6">
        <v>-19.07</v>
      </c>
      <c r="F65" s="6">
        <v>100</v>
      </c>
      <c r="G65" s="6" t="s">
        <v>8</v>
      </c>
    </row>
    <row r="66" spans="1:9" x14ac:dyDescent="0.35">
      <c r="A66" t="s">
        <v>8</v>
      </c>
      <c r="B66" s="6"/>
      <c r="C66" s="6"/>
      <c r="D66" s="6"/>
      <c r="E66" s="6"/>
      <c r="F66" s="6"/>
      <c r="G66" s="6"/>
    </row>
    <row r="67" spans="1:9" x14ac:dyDescent="0.35">
      <c r="A67" s="1" t="s">
        <v>668</v>
      </c>
      <c r="B67" s="6">
        <v>0</v>
      </c>
      <c r="C67" s="6">
        <v>0</v>
      </c>
      <c r="D67" s="6"/>
      <c r="E67" s="6"/>
      <c r="F67" s="6">
        <v>0</v>
      </c>
      <c r="G67" s="6">
        <v>0</v>
      </c>
      <c r="H67" s="6">
        <v>0</v>
      </c>
      <c r="I67" s="6"/>
    </row>
    <row r="68" spans="1:9" x14ac:dyDescent="0.35">
      <c r="A68" s="1" t="s">
        <v>669</v>
      </c>
      <c r="B68" s="6" t="s">
        <v>8</v>
      </c>
      <c r="C68" s="6">
        <v>0</v>
      </c>
      <c r="D68" s="6">
        <v>0</v>
      </c>
      <c r="E68" s="6">
        <v>0</v>
      </c>
      <c r="F68" s="6">
        <v>0</v>
      </c>
      <c r="G68" s="6" t="s">
        <v>8</v>
      </c>
    </row>
    <row r="69" spans="1:9" x14ac:dyDescent="0.35">
      <c r="A69" t="s">
        <v>8</v>
      </c>
      <c r="B69" s="6"/>
      <c r="C69" s="6"/>
      <c r="D69" s="6"/>
      <c r="E69" s="6"/>
      <c r="F69" s="6"/>
      <c r="G69" s="6"/>
    </row>
    <row r="70" spans="1:9" x14ac:dyDescent="0.35">
      <c r="A70" s="1" t="s">
        <v>670</v>
      </c>
      <c r="B70" s="6">
        <v>1642209</v>
      </c>
      <c r="C70" s="6">
        <v>0</v>
      </c>
      <c r="D70" s="6"/>
      <c r="E70" s="6"/>
      <c r="F70" s="6">
        <v>62.32</v>
      </c>
      <c r="G70" s="6">
        <v>618849.66</v>
      </c>
      <c r="H70" s="18">
        <v>1400000</v>
      </c>
      <c r="I70" s="18"/>
    </row>
    <row r="71" spans="1:9" x14ac:dyDescent="0.35">
      <c r="A71" s="1" t="s">
        <v>671</v>
      </c>
      <c r="B71" s="6" t="s">
        <v>8</v>
      </c>
      <c r="C71" s="6">
        <v>1642209</v>
      </c>
      <c r="D71" s="6">
        <v>1023359.34</v>
      </c>
      <c r="E71" s="6">
        <v>878019.05</v>
      </c>
      <c r="F71" s="6">
        <v>68.05</v>
      </c>
      <c r="G71" s="6" t="s">
        <v>8</v>
      </c>
    </row>
    <row r="72" spans="1:9" x14ac:dyDescent="0.35">
      <c r="A72" t="s">
        <v>8</v>
      </c>
      <c r="B72" s="6"/>
      <c r="C72" s="6"/>
      <c r="D72" s="6"/>
      <c r="E72" s="6"/>
      <c r="F72" s="6"/>
      <c r="G72" s="6"/>
    </row>
    <row r="73" spans="1:9" x14ac:dyDescent="0.35">
      <c r="A73" s="1" t="s">
        <v>672</v>
      </c>
      <c r="B73" s="6">
        <v>0</v>
      </c>
      <c r="C73" s="6">
        <v>0</v>
      </c>
      <c r="D73" s="6"/>
      <c r="E73" s="6"/>
      <c r="F73" s="6">
        <v>0</v>
      </c>
      <c r="G73" s="6">
        <v>0</v>
      </c>
      <c r="H73" s="6">
        <v>0</v>
      </c>
      <c r="I73" s="6"/>
    </row>
    <row r="74" spans="1:9" x14ac:dyDescent="0.35">
      <c r="A74" s="1" t="s">
        <v>673</v>
      </c>
      <c r="B74" s="6" t="s">
        <v>8</v>
      </c>
      <c r="C74" s="6">
        <v>0</v>
      </c>
      <c r="D74" s="6">
        <v>0</v>
      </c>
      <c r="E74" s="6">
        <v>0</v>
      </c>
      <c r="F74" s="6">
        <v>0</v>
      </c>
      <c r="G74" s="6" t="s">
        <v>8</v>
      </c>
    </row>
    <row r="75" spans="1:9" x14ac:dyDescent="0.35">
      <c r="A75" t="s">
        <v>8</v>
      </c>
      <c r="B75" s="6"/>
      <c r="C75" s="6"/>
      <c r="D75" s="6"/>
      <c r="E75" s="6"/>
      <c r="F75" s="6"/>
      <c r="G75" s="6"/>
    </row>
    <row r="76" spans="1:9" x14ac:dyDescent="0.35">
      <c r="A76" s="1" t="s">
        <v>674</v>
      </c>
      <c r="B76" s="6">
        <v>0</v>
      </c>
      <c r="C76" s="6">
        <v>0</v>
      </c>
      <c r="D76" s="6"/>
      <c r="E76" s="6"/>
      <c r="F76" s="6">
        <v>0</v>
      </c>
      <c r="G76" s="6">
        <v>-255839.87</v>
      </c>
      <c r="H76" s="15">
        <v>350000.18</v>
      </c>
      <c r="I76" s="15"/>
    </row>
    <row r="77" spans="1:9" x14ac:dyDescent="0.35">
      <c r="A77" s="1" t="s">
        <v>675</v>
      </c>
      <c r="B77" s="6" t="s">
        <v>8</v>
      </c>
      <c r="C77" s="6">
        <v>0</v>
      </c>
      <c r="D77" s="6">
        <v>255839.87</v>
      </c>
      <c r="E77" s="6">
        <v>184217.07</v>
      </c>
      <c r="F77" s="6">
        <v>57.69</v>
      </c>
      <c r="G77" s="6" t="s">
        <v>8</v>
      </c>
    </row>
    <row r="78" spans="1:9" x14ac:dyDescent="0.35">
      <c r="A78" t="s">
        <v>8</v>
      </c>
      <c r="B78" s="6"/>
      <c r="C78" s="6"/>
      <c r="D78" s="6"/>
      <c r="E78" s="6"/>
      <c r="F78" s="6"/>
      <c r="G78" s="6"/>
    </row>
    <row r="79" spans="1:9" x14ac:dyDescent="0.35">
      <c r="A79" s="1" t="s">
        <v>676</v>
      </c>
      <c r="B79" s="6">
        <v>25000</v>
      </c>
      <c r="C79" s="6">
        <v>0</v>
      </c>
      <c r="D79" s="6"/>
      <c r="E79" s="6"/>
      <c r="F79" s="6">
        <v>89.19</v>
      </c>
      <c r="G79" s="6">
        <v>2701.53</v>
      </c>
      <c r="H79" s="6">
        <v>24000</v>
      </c>
      <c r="I79" s="6"/>
    </row>
    <row r="80" spans="1:9" x14ac:dyDescent="0.35">
      <c r="A80" s="1" t="s">
        <v>677</v>
      </c>
      <c r="B80" s="6" t="s">
        <v>8</v>
      </c>
      <c r="C80" s="6">
        <v>25000</v>
      </c>
      <c r="D80" s="6">
        <v>22298.47</v>
      </c>
      <c r="E80" s="6">
        <v>20481.759999999998</v>
      </c>
      <c r="F80" s="6">
        <v>72.44</v>
      </c>
      <c r="G80" s="6" t="s">
        <v>8</v>
      </c>
    </row>
    <row r="81" spans="1:9" x14ac:dyDescent="0.35">
      <c r="A81" t="s">
        <v>8</v>
      </c>
      <c r="B81" s="6"/>
      <c r="C81" s="6"/>
      <c r="D81" s="6"/>
      <c r="E81" s="6"/>
      <c r="F81" s="6"/>
      <c r="G81" s="6"/>
    </row>
    <row r="82" spans="1:9" x14ac:dyDescent="0.35">
      <c r="A82" s="1" t="s">
        <v>678</v>
      </c>
      <c r="B82" s="6">
        <v>25</v>
      </c>
      <c r="C82" s="6">
        <v>0</v>
      </c>
      <c r="D82" s="6"/>
      <c r="E82" s="6"/>
      <c r="F82" s="6">
        <v>140</v>
      </c>
      <c r="G82" s="6">
        <v>-10</v>
      </c>
      <c r="H82" s="6">
        <v>35</v>
      </c>
      <c r="I82" s="6"/>
    </row>
    <row r="83" spans="1:9" x14ac:dyDescent="0.35">
      <c r="A83" s="1" t="s">
        <v>679</v>
      </c>
      <c r="B83" s="6" t="s">
        <v>8</v>
      </c>
      <c r="C83" s="6">
        <v>25</v>
      </c>
      <c r="D83" s="6">
        <v>35</v>
      </c>
      <c r="E83" s="6">
        <v>0</v>
      </c>
      <c r="F83" s="6">
        <v>0</v>
      </c>
      <c r="G83" s="6" t="s">
        <v>8</v>
      </c>
    </row>
    <row r="84" spans="1:9" x14ac:dyDescent="0.35">
      <c r="A84" t="s">
        <v>8</v>
      </c>
      <c r="B84" s="6"/>
      <c r="C84" s="6"/>
      <c r="D84" s="6"/>
      <c r="E84" s="6"/>
      <c r="F84" s="6"/>
      <c r="G84" s="6"/>
    </row>
    <row r="85" spans="1:9" x14ac:dyDescent="0.35">
      <c r="A85" s="1" t="s">
        <v>680</v>
      </c>
      <c r="B85" s="6">
        <v>78000</v>
      </c>
      <c r="C85" s="6">
        <v>0</v>
      </c>
      <c r="D85" s="6"/>
      <c r="E85" s="6"/>
      <c r="F85" s="6">
        <v>87.26</v>
      </c>
      <c r="G85" s="6">
        <v>9936.91</v>
      </c>
      <c r="H85" s="6">
        <v>70000</v>
      </c>
      <c r="I85" s="6"/>
    </row>
    <row r="86" spans="1:9" x14ac:dyDescent="0.35">
      <c r="A86" s="1" t="s">
        <v>681</v>
      </c>
      <c r="B86" s="6" t="s">
        <v>8</v>
      </c>
      <c r="C86" s="6">
        <v>78000</v>
      </c>
      <c r="D86" s="6">
        <v>68063.09</v>
      </c>
      <c r="E86" s="6">
        <v>66617.2</v>
      </c>
      <c r="F86" s="6">
        <v>80.09</v>
      </c>
      <c r="G86" s="6" t="s">
        <v>8</v>
      </c>
    </row>
    <row r="87" spans="1:9" x14ac:dyDescent="0.35">
      <c r="A87" t="s">
        <v>8</v>
      </c>
      <c r="B87" s="6"/>
      <c r="C87" s="6"/>
      <c r="D87" s="6"/>
      <c r="E87" s="6"/>
      <c r="F87" s="6"/>
      <c r="G87" s="6"/>
    </row>
    <row r="88" spans="1:9" x14ac:dyDescent="0.35">
      <c r="A88" s="1" t="s">
        <v>682</v>
      </c>
      <c r="B88" s="6">
        <v>0</v>
      </c>
      <c r="C88" s="6">
        <v>0</v>
      </c>
      <c r="D88" s="6"/>
      <c r="E88" s="6"/>
      <c r="F88" s="6">
        <v>0</v>
      </c>
      <c r="G88" s="6">
        <v>-16610.18</v>
      </c>
      <c r="H88" s="6">
        <v>16700</v>
      </c>
      <c r="I88" s="6"/>
    </row>
    <row r="89" spans="1:9" x14ac:dyDescent="0.35">
      <c r="A89" s="1" t="s">
        <v>683</v>
      </c>
      <c r="B89" s="6" t="s">
        <v>8</v>
      </c>
      <c r="C89" s="6">
        <v>0</v>
      </c>
      <c r="D89" s="6">
        <v>16610.18</v>
      </c>
      <c r="E89" s="6">
        <v>16127</v>
      </c>
      <c r="F89" s="6">
        <v>100</v>
      </c>
      <c r="G89" s="6" t="s">
        <v>8</v>
      </c>
    </row>
    <row r="90" spans="1:9" x14ac:dyDescent="0.35">
      <c r="A90" t="s">
        <v>8</v>
      </c>
      <c r="B90" s="6"/>
      <c r="C90" s="6"/>
      <c r="D90" s="6"/>
      <c r="E90" s="6"/>
      <c r="F90" s="6"/>
      <c r="G90" s="6"/>
    </row>
    <row r="91" spans="1:9" x14ac:dyDescent="0.35">
      <c r="A91" s="1" t="s">
        <v>684</v>
      </c>
      <c r="B91" s="6">
        <v>0</v>
      </c>
      <c r="C91" s="6">
        <v>0</v>
      </c>
      <c r="D91" s="6"/>
      <c r="E91" s="6"/>
      <c r="F91" s="6">
        <v>0</v>
      </c>
      <c r="G91" s="6">
        <v>0</v>
      </c>
      <c r="H91" s="6">
        <v>0</v>
      </c>
      <c r="I91" s="6"/>
    </row>
    <row r="92" spans="1:9" x14ac:dyDescent="0.35">
      <c r="A92" s="1" t="s">
        <v>685</v>
      </c>
      <c r="B92" s="6" t="s">
        <v>8</v>
      </c>
      <c r="C92" s="6">
        <v>0</v>
      </c>
      <c r="D92" s="6">
        <v>0</v>
      </c>
      <c r="E92" s="6">
        <v>0</v>
      </c>
      <c r="F92" s="6">
        <v>0</v>
      </c>
      <c r="G92" s="6" t="s">
        <v>8</v>
      </c>
    </row>
    <row r="93" spans="1:9" x14ac:dyDescent="0.35">
      <c r="A93" t="s">
        <v>8</v>
      </c>
      <c r="B93" s="6"/>
      <c r="C93" s="6"/>
      <c r="D93" s="6"/>
      <c r="E93" s="6"/>
      <c r="F93" s="6"/>
      <c r="G93" s="6"/>
    </row>
    <row r="94" spans="1:9" x14ac:dyDescent="0.35">
      <c r="A94" s="1" t="s">
        <v>686</v>
      </c>
      <c r="B94" s="6">
        <v>3000</v>
      </c>
      <c r="C94" s="6">
        <v>0</v>
      </c>
      <c r="D94" s="6"/>
      <c r="E94" s="6"/>
      <c r="F94" s="6">
        <v>39.17</v>
      </c>
      <c r="G94" s="6">
        <v>1825</v>
      </c>
      <c r="H94" s="6">
        <v>1800</v>
      </c>
      <c r="I94" s="6"/>
    </row>
    <row r="95" spans="1:9" x14ac:dyDescent="0.35">
      <c r="A95" s="1" t="s">
        <v>687</v>
      </c>
      <c r="B95" s="6" t="s">
        <v>8</v>
      </c>
      <c r="C95" s="6">
        <v>3000</v>
      </c>
      <c r="D95" s="6">
        <v>1175</v>
      </c>
      <c r="E95" s="6">
        <v>2800</v>
      </c>
      <c r="F95" s="6">
        <v>80</v>
      </c>
      <c r="G95" s="6" t="s">
        <v>8</v>
      </c>
    </row>
    <row r="96" spans="1:9" x14ac:dyDescent="0.35">
      <c r="A96" t="s">
        <v>8</v>
      </c>
      <c r="B96" s="6"/>
      <c r="C96" s="6"/>
      <c r="D96" s="6"/>
      <c r="E96" s="6"/>
      <c r="F96" s="6"/>
      <c r="G96" s="6"/>
    </row>
    <row r="97" spans="1:9" x14ac:dyDescent="0.35">
      <c r="A97" s="1" t="s">
        <v>688</v>
      </c>
      <c r="B97" s="6">
        <v>28500</v>
      </c>
      <c r="C97" s="6">
        <v>0</v>
      </c>
      <c r="D97" s="6"/>
      <c r="E97" s="6"/>
      <c r="F97" s="6">
        <v>100.11</v>
      </c>
      <c r="G97" s="6">
        <v>-30</v>
      </c>
      <c r="H97" s="18">
        <v>28500</v>
      </c>
      <c r="I97" s="18"/>
    </row>
    <row r="98" spans="1:9" x14ac:dyDescent="0.35">
      <c r="A98" s="1" t="s">
        <v>689</v>
      </c>
      <c r="B98" s="6" t="s">
        <v>8</v>
      </c>
      <c r="C98" s="6">
        <v>28500</v>
      </c>
      <c r="D98" s="6">
        <v>28530</v>
      </c>
      <c r="E98" s="6">
        <v>28540</v>
      </c>
      <c r="F98" s="6">
        <v>100</v>
      </c>
      <c r="G98" s="6" t="s">
        <v>8</v>
      </c>
    </row>
    <row r="99" spans="1:9" x14ac:dyDescent="0.35">
      <c r="A99" t="s">
        <v>8</v>
      </c>
      <c r="B99" s="6"/>
      <c r="C99" s="6"/>
      <c r="D99" s="6"/>
      <c r="E99" s="6"/>
      <c r="F99" s="6"/>
      <c r="G99" s="6"/>
    </row>
    <row r="100" spans="1:9" x14ac:dyDescent="0.35">
      <c r="A100" s="1" t="s">
        <v>690</v>
      </c>
      <c r="B100" s="6">
        <v>2550</v>
      </c>
      <c r="C100" s="6">
        <v>0</v>
      </c>
      <c r="D100" s="6"/>
      <c r="E100" s="6"/>
      <c r="F100" s="6">
        <v>0</v>
      </c>
      <c r="G100" s="6">
        <v>2550</v>
      </c>
      <c r="H100" s="6">
        <v>0</v>
      </c>
      <c r="I100" s="6"/>
    </row>
    <row r="101" spans="1:9" x14ac:dyDescent="0.35">
      <c r="A101" s="1" t="s">
        <v>691</v>
      </c>
      <c r="B101" s="6" t="s">
        <v>8</v>
      </c>
      <c r="C101" s="6">
        <v>2550</v>
      </c>
      <c r="D101" s="6">
        <v>0</v>
      </c>
      <c r="E101" s="6">
        <v>0</v>
      </c>
      <c r="F101" s="6">
        <v>0</v>
      </c>
      <c r="G101" s="6" t="s">
        <v>8</v>
      </c>
    </row>
    <row r="102" spans="1:9" x14ac:dyDescent="0.35">
      <c r="A102" t="s">
        <v>8</v>
      </c>
      <c r="B102" s="6"/>
      <c r="C102" s="6"/>
      <c r="D102" s="6"/>
      <c r="E102" s="6"/>
      <c r="F102" s="6"/>
      <c r="G102" s="6"/>
    </row>
    <row r="103" spans="1:9" x14ac:dyDescent="0.35">
      <c r="A103" s="1" t="s">
        <v>692</v>
      </c>
      <c r="B103" s="6">
        <v>0</v>
      </c>
      <c r="C103" s="6">
        <v>0</v>
      </c>
      <c r="D103" s="6"/>
      <c r="E103" s="6"/>
      <c r="F103" s="6">
        <v>0</v>
      </c>
      <c r="G103" s="6">
        <v>0</v>
      </c>
      <c r="H103" s="6">
        <v>0</v>
      </c>
      <c r="I103" s="6"/>
    </row>
    <row r="104" spans="1:9" x14ac:dyDescent="0.35">
      <c r="A104" s="1" t="s">
        <v>693</v>
      </c>
      <c r="B104" s="6" t="s">
        <v>8</v>
      </c>
      <c r="C104" s="6">
        <v>0</v>
      </c>
      <c r="D104" s="6">
        <v>0</v>
      </c>
      <c r="E104" s="6">
        <v>0</v>
      </c>
      <c r="F104" s="6">
        <v>0</v>
      </c>
      <c r="G104" s="6" t="s">
        <v>8</v>
      </c>
    </row>
    <row r="105" spans="1:9" x14ac:dyDescent="0.35">
      <c r="A105" t="s">
        <v>8</v>
      </c>
      <c r="B105" s="6"/>
      <c r="C105" s="6"/>
      <c r="D105" s="6"/>
      <c r="E105" s="6"/>
      <c r="F105" s="6"/>
      <c r="G105" s="6"/>
    </row>
    <row r="106" spans="1:9" x14ac:dyDescent="0.35">
      <c r="A106" s="1" t="s">
        <v>694</v>
      </c>
      <c r="B106" s="6">
        <v>0</v>
      </c>
      <c r="C106" s="6">
        <v>0</v>
      </c>
      <c r="D106" s="6"/>
      <c r="E106" s="6"/>
      <c r="F106" s="6">
        <v>0</v>
      </c>
      <c r="G106" s="6">
        <v>0</v>
      </c>
      <c r="H106" s="6">
        <v>0</v>
      </c>
      <c r="I106" s="6"/>
    </row>
    <row r="107" spans="1:9" x14ac:dyDescent="0.35">
      <c r="A107" s="1" t="s">
        <v>695</v>
      </c>
      <c r="B107" s="6" t="s">
        <v>8</v>
      </c>
      <c r="C107" s="6">
        <v>0</v>
      </c>
      <c r="D107" s="6">
        <v>0</v>
      </c>
      <c r="E107" s="6">
        <v>0</v>
      </c>
      <c r="F107" s="6">
        <v>0</v>
      </c>
      <c r="G107" s="6" t="s">
        <v>8</v>
      </c>
    </row>
    <row r="108" spans="1:9" x14ac:dyDescent="0.35">
      <c r="A108" t="s">
        <v>8</v>
      </c>
      <c r="B108" s="6"/>
      <c r="C108" s="6"/>
      <c r="D108" s="6"/>
      <c r="E108" s="6"/>
      <c r="F108" s="6"/>
      <c r="G108" s="6"/>
    </row>
    <row r="109" spans="1:9" x14ac:dyDescent="0.35">
      <c r="A109" s="1" t="s">
        <v>696</v>
      </c>
      <c r="B109" s="6">
        <v>0</v>
      </c>
      <c r="C109" s="6">
        <v>0</v>
      </c>
      <c r="D109" s="6"/>
      <c r="E109" s="6"/>
      <c r="F109" s="6">
        <v>0</v>
      </c>
      <c r="G109" s="6">
        <v>0</v>
      </c>
      <c r="H109" s="6">
        <v>0</v>
      </c>
      <c r="I109" s="6"/>
    </row>
    <row r="110" spans="1:9" x14ac:dyDescent="0.35">
      <c r="A110" s="1" t="s">
        <v>697</v>
      </c>
      <c r="B110" s="6" t="s">
        <v>8</v>
      </c>
      <c r="C110" s="6">
        <v>0</v>
      </c>
      <c r="D110" s="6">
        <v>0</v>
      </c>
      <c r="E110" s="6">
        <v>0</v>
      </c>
      <c r="F110" s="6">
        <v>0</v>
      </c>
      <c r="G110" s="6" t="s">
        <v>8</v>
      </c>
    </row>
    <row r="111" spans="1:9" x14ac:dyDescent="0.35">
      <c r="A111" t="s">
        <v>8</v>
      </c>
      <c r="B111" s="6"/>
      <c r="C111" s="6"/>
      <c r="D111" s="6"/>
      <c r="E111" s="6"/>
      <c r="F111" s="6"/>
      <c r="G111" s="6"/>
    </row>
    <row r="112" spans="1:9" x14ac:dyDescent="0.35">
      <c r="A112" s="1" t="s">
        <v>698</v>
      </c>
      <c r="B112" s="6">
        <v>950</v>
      </c>
      <c r="C112" s="6">
        <v>0</v>
      </c>
      <c r="D112" s="6"/>
      <c r="E112" s="6"/>
      <c r="F112" s="6">
        <v>286.43</v>
      </c>
      <c r="G112" s="6">
        <v>-1771.13</v>
      </c>
      <c r="H112" s="6">
        <v>2750</v>
      </c>
      <c r="I112" s="6"/>
    </row>
    <row r="113" spans="1:9" x14ac:dyDescent="0.35">
      <c r="A113" s="1" t="s">
        <v>699</v>
      </c>
      <c r="B113" s="6" t="s">
        <v>8</v>
      </c>
      <c r="C113" s="6">
        <v>950</v>
      </c>
      <c r="D113" s="6">
        <v>2721.13</v>
      </c>
      <c r="E113" s="6">
        <v>2526.71</v>
      </c>
      <c r="F113" s="6">
        <v>100</v>
      </c>
      <c r="G113" s="6" t="s">
        <v>8</v>
      </c>
    </row>
    <row r="114" spans="1:9" x14ac:dyDescent="0.35">
      <c r="A114" t="s">
        <v>8</v>
      </c>
      <c r="B114" s="6"/>
      <c r="C114" s="6"/>
      <c r="D114" s="6"/>
      <c r="E114" s="6"/>
      <c r="F114" s="6"/>
      <c r="G114" s="6"/>
    </row>
    <row r="115" spans="1:9" x14ac:dyDescent="0.35">
      <c r="A115" s="1" t="s">
        <v>700</v>
      </c>
      <c r="B115" s="6">
        <v>1000</v>
      </c>
      <c r="C115" s="6">
        <v>0</v>
      </c>
      <c r="D115" s="6"/>
      <c r="E115" s="6"/>
      <c r="F115" s="6">
        <v>0</v>
      </c>
      <c r="G115" s="6">
        <v>1000</v>
      </c>
      <c r="H115" s="6">
        <v>1000</v>
      </c>
      <c r="I115" s="6"/>
    </row>
    <row r="116" spans="1:9" x14ac:dyDescent="0.35">
      <c r="A116" s="1" t="s">
        <v>701</v>
      </c>
      <c r="B116" s="6" t="s">
        <v>8</v>
      </c>
      <c r="C116" s="6">
        <v>1000</v>
      </c>
      <c r="D116" s="6">
        <v>0</v>
      </c>
      <c r="E116" s="6">
        <v>0</v>
      </c>
      <c r="F116" s="6">
        <v>0</v>
      </c>
      <c r="G116" s="6" t="s">
        <v>8</v>
      </c>
    </row>
    <row r="117" spans="1:9" x14ac:dyDescent="0.35">
      <c r="A117" t="s">
        <v>8</v>
      </c>
      <c r="B117" s="6"/>
      <c r="C117" s="6"/>
      <c r="D117" s="6"/>
      <c r="E117" s="6"/>
      <c r="F117" s="6"/>
      <c r="G117" s="6"/>
    </row>
    <row r="118" spans="1:9" x14ac:dyDescent="0.35">
      <c r="A118" s="1" t="s">
        <v>702</v>
      </c>
      <c r="B118" s="6">
        <v>0</v>
      </c>
      <c r="C118" s="6">
        <v>0</v>
      </c>
      <c r="D118" s="6"/>
      <c r="E118" s="6"/>
      <c r="F118" s="6">
        <v>0</v>
      </c>
      <c r="G118" s="6">
        <v>0</v>
      </c>
      <c r="H118" s="6">
        <v>17000</v>
      </c>
      <c r="I118" s="6"/>
    </row>
    <row r="119" spans="1:9" x14ac:dyDescent="0.35">
      <c r="A119" s="1" t="s">
        <v>703</v>
      </c>
      <c r="B119" s="6" t="s">
        <v>8</v>
      </c>
      <c r="C119" s="6">
        <v>0</v>
      </c>
      <c r="D119" s="6">
        <v>0</v>
      </c>
      <c r="E119" s="6">
        <v>17256</v>
      </c>
      <c r="F119" s="6">
        <v>100</v>
      </c>
      <c r="G119" s="6" t="s">
        <v>8</v>
      </c>
    </row>
    <row r="120" spans="1:9" x14ac:dyDescent="0.35">
      <c r="A120" t="s">
        <v>8</v>
      </c>
      <c r="B120" s="6"/>
      <c r="C120" s="6"/>
      <c r="D120" s="6"/>
      <c r="E120" s="6"/>
      <c r="F120" s="6"/>
      <c r="G120" s="6"/>
    </row>
    <row r="121" spans="1:9" x14ac:dyDescent="0.35">
      <c r="A121" s="1" t="s">
        <v>704</v>
      </c>
      <c r="B121" s="6">
        <v>0</v>
      </c>
      <c r="C121" s="6">
        <v>0</v>
      </c>
      <c r="D121" s="6"/>
      <c r="E121" s="6"/>
      <c r="F121" s="6">
        <v>0</v>
      </c>
      <c r="G121" s="6">
        <v>0</v>
      </c>
      <c r="H121" s="6">
        <v>0</v>
      </c>
      <c r="I121" s="6"/>
    </row>
    <row r="122" spans="1:9" x14ac:dyDescent="0.35">
      <c r="A122" s="1" t="s">
        <v>705</v>
      </c>
      <c r="B122" s="6" t="s">
        <v>8</v>
      </c>
      <c r="C122" s="6">
        <v>0</v>
      </c>
      <c r="D122" s="6">
        <v>0</v>
      </c>
      <c r="E122" s="6">
        <v>0</v>
      </c>
      <c r="F122" s="6">
        <v>0</v>
      </c>
      <c r="G122" s="6" t="s">
        <v>8</v>
      </c>
      <c r="H122" s="18"/>
      <c r="I122" s="18"/>
    </row>
    <row r="123" spans="1:9" x14ac:dyDescent="0.35">
      <c r="A123" t="s">
        <v>8</v>
      </c>
      <c r="B123" s="6"/>
      <c r="C123" s="6"/>
      <c r="D123" s="6"/>
      <c r="E123" s="6"/>
      <c r="F123" s="6"/>
      <c r="G123" s="6"/>
    </row>
    <row r="124" spans="1:9" x14ac:dyDescent="0.35">
      <c r="A124" s="1" t="s">
        <v>706</v>
      </c>
      <c r="B124" s="6">
        <v>0</v>
      </c>
      <c r="C124" s="6">
        <v>0</v>
      </c>
      <c r="D124" s="6"/>
      <c r="E124" s="6"/>
      <c r="F124" s="6">
        <v>0</v>
      </c>
      <c r="G124" s="6">
        <v>0</v>
      </c>
      <c r="H124" s="6">
        <v>0</v>
      </c>
      <c r="I124" s="6"/>
    </row>
    <row r="125" spans="1:9" x14ac:dyDescent="0.35">
      <c r="A125" s="1" t="s">
        <v>707</v>
      </c>
      <c r="B125" s="6" t="s">
        <v>8</v>
      </c>
      <c r="C125" s="6">
        <v>0</v>
      </c>
      <c r="D125" s="6">
        <v>0</v>
      </c>
      <c r="E125" s="6">
        <v>0</v>
      </c>
      <c r="F125" s="6">
        <v>0</v>
      </c>
      <c r="G125" s="6" t="s">
        <v>8</v>
      </c>
    </row>
    <row r="126" spans="1:9" x14ac:dyDescent="0.35">
      <c r="A126" t="s">
        <v>8</v>
      </c>
      <c r="B126" s="6"/>
      <c r="C126" s="6"/>
      <c r="D126" s="6"/>
      <c r="E126" s="6"/>
      <c r="F126" s="6"/>
      <c r="G126" s="6"/>
    </row>
    <row r="127" spans="1:9" x14ac:dyDescent="0.35">
      <c r="A127" s="1" t="s">
        <v>708</v>
      </c>
      <c r="B127" s="6">
        <v>0</v>
      </c>
      <c r="C127" s="6">
        <v>0</v>
      </c>
      <c r="D127" s="6"/>
      <c r="E127" s="6"/>
      <c r="F127" s="6">
        <v>0</v>
      </c>
      <c r="G127" s="6">
        <v>0</v>
      </c>
      <c r="H127" s="6">
        <v>0</v>
      </c>
      <c r="I127" s="6"/>
    </row>
    <row r="128" spans="1:9" x14ac:dyDescent="0.35">
      <c r="A128" s="1" t="s">
        <v>709</v>
      </c>
      <c r="B128" s="6" t="s">
        <v>8</v>
      </c>
      <c r="C128" s="6">
        <v>0</v>
      </c>
      <c r="D128" s="6">
        <v>0</v>
      </c>
      <c r="E128" s="6">
        <v>0</v>
      </c>
      <c r="F128" s="6">
        <v>0</v>
      </c>
      <c r="G128" s="6" t="s">
        <v>8</v>
      </c>
    </row>
    <row r="129" spans="1:9" x14ac:dyDescent="0.35">
      <c r="A129" t="s">
        <v>8</v>
      </c>
      <c r="B129" s="6"/>
      <c r="C129" s="6"/>
      <c r="D129" s="6"/>
      <c r="E129" s="6"/>
      <c r="F129" s="6"/>
      <c r="G129" s="6"/>
    </row>
    <row r="130" spans="1:9" x14ac:dyDescent="0.35">
      <c r="A130" s="1" t="s">
        <v>710</v>
      </c>
      <c r="B130" s="6">
        <v>0</v>
      </c>
      <c r="C130" s="6">
        <v>0</v>
      </c>
      <c r="D130" s="6"/>
      <c r="E130" s="6"/>
      <c r="F130" s="6">
        <v>0</v>
      </c>
      <c r="G130" s="6">
        <v>0</v>
      </c>
      <c r="H130" s="6">
        <v>0</v>
      </c>
      <c r="I130" s="6"/>
    </row>
    <row r="131" spans="1:9" x14ac:dyDescent="0.35">
      <c r="A131" s="1" t="s">
        <v>711</v>
      </c>
      <c r="B131" s="6" t="s">
        <v>8</v>
      </c>
      <c r="C131" s="6">
        <v>0</v>
      </c>
      <c r="D131" s="6">
        <v>0</v>
      </c>
      <c r="E131" s="6">
        <v>0</v>
      </c>
      <c r="F131" s="6">
        <v>0</v>
      </c>
      <c r="G131" s="6" t="s">
        <v>8</v>
      </c>
    </row>
    <row r="132" spans="1:9" x14ac:dyDescent="0.35">
      <c r="A132" t="s">
        <v>8</v>
      </c>
      <c r="B132" s="6"/>
      <c r="C132" s="6"/>
      <c r="D132" s="6"/>
      <c r="E132" s="6"/>
      <c r="F132" s="6"/>
      <c r="G132" s="6"/>
    </row>
    <row r="133" spans="1:9" x14ac:dyDescent="0.35">
      <c r="A133" s="1" t="s">
        <v>712</v>
      </c>
      <c r="B133" s="6">
        <v>0</v>
      </c>
      <c r="C133" s="6">
        <v>0</v>
      </c>
      <c r="D133" s="6"/>
      <c r="E133" s="6"/>
      <c r="F133" s="6">
        <v>0</v>
      </c>
      <c r="G133" s="6">
        <v>0</v>
      </c>
      <c r="H133" s="6">
        <v>0</v>
      </c>
      <c r="I133" s="6"/>
    </row>
    <row r="134" spans="1:9" x14ac:dyDescent="0.35">
      <c r="A134" s="1" t="s">
        <v>713</v>
      </c>
      <c r="B134" s="6" t="s">
        <v>8</v>
      </c>
      <c r="C134" s="6">
        <v>0</v>
      </c>
      <c r="D134" s="6">
        <v>0</v>
      </c>
      <c r="E134" s="6">
        <v>0</v>
      </c>
      <c r="F134" s="6">
        <v>0</v>
      </c>
      <c r="G134" s="6" t="s">
        <v>8</v>
      </c>
    </row>
    <row r="135" spans="1:9" x14ac:dyDescent="0.35">
      <c r="A135" t="s">
        <v>8</v>
      </c>
      <c r="B135" s="6"/>
      <c r="C135" s="6"/>
      <c r="D135" s="6"/>
      <c r="E135" s="6"/>
      <c r="F135" s="6"/>
      <c r="G135" s="6"/>
    </row>
    <row r="136" spans="1:9" x14ac:dyDescent="0.35">
      <c r="A136" s="1" t="s">
        <v>714</v>
      </c>
      <c r="B136" s="6">
        <v>0</v>
      </c>
      <c r="C136" s="6">
        <v>0</v>
      </c>
      <c r="D136" s="6"/>
      <c r="E136" s="6"/>
      <c r="F136" s="6">
        <v>0</v>
      </c>
      <c r="G136" s="6">
        <v>0</v>
      </c>
      <c r="H136" s="6">
        <v>0</v>
      </c>
      <c r="I136" s="6"/>
    </row>
    <row r="137" spans="1:9" x14ac:dyDescent="0.35">
      <c r="A137" s="1" t="s">
        <v>715</v>
      </c>
      <c r="B137" s="6" t="s">
        <v>8</v>
      </c>
      <c r="C137" s="6">
        <v>0</v>
      </c>
      <c r="D137" s="6">
        <v>0</v>
      </c>
      <c r="E137" s="6">
        <v>0</v>
      </c>
      <c r="F137" s="6">
        <v>0</v>
      </c>
      <c r="G137" s="6" t="s">
        <v>8</v>
      </c>
    </row>
    <row r="138" spans="1:9" x14ac:dyDescent="0.35">
      <c r="A138" t="s">
        <v>8</v>
      </c>
      <c r="B138" s="6"/>
      <c r="C138" s="6"/>
      <c r="D138" s="6"/>
      <c r="E138" s="6"/>
      <c r="F138" s="6"/>
      <c r="G138" s="6"/>
    </row>
    <row r="139" spans="1:9" x14ac:dyDescent="0.35">
      <c r="A139" s="1" t="s">
        <v>716</v>
      </c>
      <c r="B139" s="6">
        <v>0</v>
      </c>
      <c r="C139" s="6">
        <v>0</v>
      </c>
      <c r="D139" s="6"/>
      <c r="E139" s="6"/>
      <c r="F139" s="6">
        <v>0</v>
      </c>
      <c r="G139" s="6">
        <v>0</v>
      </c>
      <c r="H139" s="6">
        <v>0</v>
      </c>
      <c r="I139" s="6"/>
    </row>
    <row r="140" spans="1:9" x14ac:dyDescent="0.35">
      <c r="A140" s="1" t="s">
        <v>717</v>
      </c>
      <c r="B140" s="6" t="s">
        <v>8</v>
      </c>
      <c r="C140" s="6">
        <v>0</v>
      </c>
      <c r="D140" s="6">
        <v>0</v>
      </c>
      <c r="E140" s="6">
        <v>0</v>
      </c>
      <c r="F140" s="6">
        <v>0</v>
      </c>
      <c r="G140" s="6" t="s">
        <v>8</v>
      </c>
    </row>
    <row r="141" spans="1:9" x14ac:dyDescent="0.35">
      <c r="A141" t="s">
        <v>8</v>
      </c>
      <c r="B141" s="6"/>
      <c r="C141" s="6"/>
      <c r="D141" s="6"/>
      <c r="E141" s="6"/>
      <c r="F141" s="6"/>
      <c r="G141" s="6"/>
    </row>
    <row r="142" spans="1:9" x14ac:dyDescent="0.35">
      <c r="A142" s="1" t="s">
        <v>718</v>
      </c>
      <c r="B142" s="6">
        <v>0</v>
      </c>
      <c r="C142" s="6">
        <v>0</v>
      </c>
      <c r="D142" s="6"/>
      <c r="E142" s="6"/>
      <c r="F142" s="6">
        <v>0</v>
      </c>
      <c r="G142" s="6">
        <v>0</v>
      </c>
      <c r="H142" s="6">
        <v>0</v>
      </c>
      <c r="I142" s="6"/>
    </row>
    <row r="143" spans="1:9" x14ac:dyDescent="0.35">
      <c r="A143" s="1" t="s">
        <v>719</v>
      </c>
      <c r="B143" s="6" t="s">
        <v>8</v>
      </c>
      <c r="C143" s="6">
        <v>0</v>
      </c>
      <c r="D143" s="6">
        <v>0</v>
      </c>
      <c r="E143" s="6">
        <v>0</v>
      </c>
      <c r="F143" s="6">
        <v>0</v>
      </c>
      <c r="G143" s="6" t="s">
        <v>8</v>
      </c>
    </row>
    <row r="144" spans="1:9" x14ac:dyDescent="0.35">
      <c r="A144" t="s">
        <v>8</v>
      </c>
      <c r="B144" s="6"/>
      <c r="C144" s="6"/>
      <c r="D144" s="6"/>
      <c r="E144" s="6"/>
      <c r="F144" s="6"/>
      <c r="G144" s="6"/>
    </row>
    <row r="145" spans="1:9" x14ac:dyDescent="0.35">
      <c r="A145" s="1" t="s">
        <v>720</v>
      </c>
      <c r="B145" s="6">
        <v>0</v>
      </c>
      <c r="C145" s="6">
        <v>0</v>
      </c>
      <c r="D145" s="6"/>
      <c r="E145" s="6"/>
      <c r="F145" s="6">
        <v>0</v>
      </c>
      <c r="G145" s="6">
        <v>0</v>
      </c>
      <c r="H145" s="6">
        <v>0</v>
      </c>
      <c r="I145" s="6"/>
    </row>
    <row r="146" spans="1:9" x14ac:dyDescent="0.35">
      <c r="A146" s="1" t="s">
        <v>721</v>
      </c>
      <c r="B146" s="6" t="s">
        <v>8</v>
      </c>
      <c r="C146" s="6">
        <v>0</v>
      </c>
      <c r="D146" s="6">
        <v>0</v>
      </c>
      <c r="E146" s="6">
        <v>0</v>
      </c>
      <c r="F146" s="6">
        <v>0</v>
      </c>
      <c r="G146" s="6" t="s">
        <v>8</v>
      </c>
    </row>
    <row r="147" spans="1:9" x14ac:dyDescent="0.35">
      <c r="A147" t="s">
        <v>8</v>
      </c>
      <c r="B147" s="6"/>
      <c r="C147" s="6"/>
      <c r="D147" s="6"/>
      <c r="E147" s="6"/>
      <c r="F147" s="6"/>
      <c r="G147" s="6"/>
    </row>
    <row r="148" spans="1:9" x14ac:dyDescent="0.35">
      <c r="A148" s="1" t="s">
        <v>722</v>
      </c>
      <c r="B148" s="6">
        <v>0</v>
      </c>
      <c r="C148" s="6">
        <v>0</v>
      </c>
      <c r="D148" s="6"/>
      <c r="E148" s="6"/>
      <c r="F148" s="6">
        <v>0</v>
      </c>
      <c r="G148" s="6">
        <v>0</v>
      </c>
      <c r="H148" s="6">
        <v>0</v>
      </c>
      <c r="I148" s="6"/>
    </row>
    <row r="149" spans="1:9" x14ac:dyDescent="0.35">
      <c r="A149" s="1" t="s">
        <v>723</v>
      </c>
      <c r="B149" s="6" t="s">
        <v>8</v>
      </c>
      <c r="C149" s="6">
        <v>0</v>
      </c>
      <c r="D149" s="6">
        <v>0</v>
      </c>
      <c r="E149" s="6">
        <v>0</v>
      </c>
      <c r="F149" s="6">
        <v>0</v>
      </c>
      <c r="G149" s="6" t="s">
        <v>8</v>
      </c>
    </row>
    <row r="150" spans="1:9" x14ac:dyDescent="0.35">
      <c r="A150" t="s">
        <v>8</v>
      </c>
      <c r="B150" s="6"/>
      <c r="C150" s="6"/>
      <c r="D150" s="6"/>
      <c r="E150" s="6"/>
      <c r="F150" s="6"/>
      <c r="G150" s="6"/>
    </row>
    <row r="151" spans="1:9" x14ac:dyDescent="0.35">
      <c r="A151" s="1" t="s">
        <v>724</v>
      </c>
      <c r="B151" s="6">
        <v>0</v>
      </c>
      <c r="C151" s="6">
        <v>0</v>
      </c>
      <c r="D151" s="6"/>
      <c r="E151" s="6"/>
      <c r="F151" s="6">
        <v>0</v>
      </c>
      <c r="G151" s="6">
        <v>0</v>
      </c>
      <c r="H151" s="6">
        <v>0</v>
      </c>
      <c r="I151" s="6"/>
    </row>
    <row r="152" spans="1:9" x14ac:dyDescent="0.35">
      <c r="A152" s="1" t="s">
        <v>725</v>
      </c>
      <c r="B152" s="6" t="s">
        <v>8</v>
      </c>
      <c r="C152" s="6">
        <v>0</v>
      </c>
      <c r="D152" s="6">
        <v>0</v>
      </c>
      <c r="E152" s="6">
        <v>0</v>
      </c>
      <c r="F152" s="6">
        <v>0</v>
      </c>
      <c r="G152" s="6" t="s">
        <v>8</v>
      </c>
    </row>
    <row r="153" spans="1:9" x14ac:dyDescent="0.35">
      <c r="A153" t="s">
        <v>8</v>
      </c>
      <c r="B153" s="6"/>
      <c r="C153" s="6"/>
      <c r="D153" s="6"/>
      <c r="E153" s="6"/>
      <c r="F153" s="6"/>
      <c r="G153" s="6"/>
    </row>
    <row r="154" spans="1:9" x14ac:dyDescent="0.35">
      <c r="A154" s="1" t="s">
        <v>726</v>
      </c>
      <c r="B154" s="6">
        <v>0</v>
      </c>
      <c r="C154" s="6">
        <v>0</v>
      </c>
      <c r="D154" s="6"/>
      <c r="E154" s="6"/>
      <c r="F154" s="6">
        <v>0</v>
      </c>
      <c r="G154" s="6">
        <v>0</v>
      </c>
      <c r="H154" s="6">
        <v>0</v>
      </c>
      <c r="I154" s="6"/>
    </row>
    <row r="155" spans="1:9" x14ac:dyDescent="0.35">
      <c r="A155" s="1" t="s">
        <v>727</v>
      </c>
      <c r="B155" s="6" t="s">
        <v>8</v>
      </c>
      <c r="C155" s="6">
        <v>0</v>
      </c>
      <c r="D155" s="6">
        <v>0</v>
      </c>
      <c r="E155" s="6">
        <v>0</v>
      </c>
      <c r="F155" s="6">
        <v>0</v>
      </c>
      <c r="G155" s="6" t="s">
        <v>8</v>
      </c>
    </row>
    <row r="156" spans="1:9" x14ac:dyDescent="0.35">
      <c r="A156" t="s">
        <v>8</v>
      </c>
      <c r="B156" s="6"/>
      <c r="C156" s="6"/>
      <c r="D156" s="6"/>
      <c r="E156" s="6"/>
      <c r="F156" s="6"/>
      <c r="G156" s="6"/>
    </row>
    <row r="157" spans="1:9" x14ac:dyDescent="0.35">
      <c r="A157" s="1" t="s">
        <v>728</v>
      </c>
      <c r="B157" s="6">
        <v>0</v>
      </c>
      <c r="C157" s="6">
        <v>0</v>
      </c>
      <c r="D157" s="6"/>
      <c r="E157" s="6"/>
      <c r="F157" s="6">
        <v>0</v>
      </c>
      <c r="G157" s="6">
        <v>0</v>
      </c>
      <c r="H157" s="6">
        <v>0</v>
      </c>
      <c r="I157" s="6"/>
    </row>
    <row r="158" spans="1:9" x14ac:dyDescent="0.35">
      <c r="A158" s="1" t="s">
        <v>729</v>
      </c>
      <c r="B158" s="6" t="s">
        <v>8</v>
      </c>
      <c r="C158" s="6">
        <v>0</v>
      </c>
      <c r="D158" s="6">
        <v>0</v>
      </c>
      <c r="E158" s="6">
        <v>0</v>
      </c>
      <c r="F158" s="6">
        <v>0</v>
      </c>
      <c r="G158" s="6" t="s">
        <v>8</v>
      </c>
    </row>
    <row r="159" spans="1:9" x14ac:dyDescent="0.35">
      <c r="A159" t="s">
        <v>8</v>
      </c>
      <c r="B159" s="6"/>
      <c r="C159" s="6"/>
      <c r="D159" s="6"/>
      <c r="E159" s="6"/>
      <c r="F159" s="6"/>
      <c r="G159" s="6"/>
    </row>
    <row r="160" spans="1:9" x14ac:dyDescent="0.35">
      <c r="A160" s="1" t="s">
        <v>730</v>
      </c>
      <c r="B160" s="6">
        <v>0</v>
      </c>
      <c r="C160" s="6">
        <v>0</v>
      </c>
      <c r="D160" s="6"/>
      <c r="E160" s="6"/>
      <c r="F160" s="6">
        <v>0</v>
      </c>
      <c r="G160" s="6">
        <v>0</v>
      </c>
      <c r="H160" s="6">
        <v>0</v>
      </c>
      <c r="I160" s="6"/>
    </row>
    <row r="161" spans="1:9" x14ac:dyDescent="0.35">
      <c r="A161" s="1" t="s">
        <v>731</v>
      </c>
      <c r="B161" s="6" t="s">
        <v>8</v>
      </c>
      <c r="C161" s="6">
        <v>0</v>
      </c>
      <c r="D161" s="6">
        <v>0</v>
      </c>
      <c r="E161" s="6">
        <v>0</v>
      </c>
      <c r="F161" s="6">
        <v>0</v>
      </c>
      <c r="G161" s="6" t="s">
        <v>8</v>
      </c>
    </row>
    <row r="162" spans="1:9" x14ac:dyDescent="0.35">
      <c r="A162" t="s">
        <v>8</v>
      </c>
      <c r="B162" s="6"/>
      <c r="C162" s="6"/>
      <c r="D162" s="6"/>
      <c r="E162" s="6"/>
      <c r="F162" s="6"/>
      <c r="G162" s="6"/>
    </row>
    <row r="163" spans="1:9" x14ac:dyDescent="0.35">
      <c r="A163" s="1" t="s">
        <v>732</v>
      </c>
      <c r="B163" s="6">
        <v>0</v>
      </c>
      <c r="C163" s="6">
        <v>0</v>
      </c>
      <c r="D163" s="6"/>
      <c r="E163" s="6"/>
      <c r="F163" s="6">
        <v>0</v>
      </c>
      <c r="G163" s="6">
        <v>0</v>
      </c>
      <c r="H163" s="6">
        <v>0</v>
      </c>
      <c r="I163" s="6"/>
    </row>
    <row r="164" spans="1:9" x14ac:dyDescent="0.35">
      <c r="A164" s="1" t="s">
        <v>733</v>
      </c>
      <c r="B164" s="6" t="s">
        <v>8</v>
      </c>
      <c r="C164" s="6">
        <v>0</v>
      </c>
      <c r="D164" s="6">
        <v>0</v>
      </c>
      <c r="E164" s="6">
        <v>0</v>
      </c>
      <c r="F164" s="6">
        <v>0</v>
      </c>
      <c r="G164" s="6" t="s">
        <v>8</v>
      </c>
    </row>
    <row r="165" spans="1:9" x14ac:dyDescent="0.35">
      <c r="A165" t="s">
        <v>8</v>
      </c>
      <c r="B165" s="6"/>
      <c r="C165" s="6"/>
      <c r="D165" s="6"/>
      <c r="E165" s="6"/>
      <c r="F165" s="6"/>
      <c r="G165" s="6"/>
    </row>
    <row r="166" spans="1:9" x14ac:dyDescent="0.35">
      <c r="A166" s="1" t="s">
        <v>734</v>
      </c>
      <c r="B166" s="6">
        <v>0</v>
      </c>
      <c r="C166" s="6">
        <v>0</v>
      </c>
      <c r="D166" s="6"/>
      <c r="E166" s="6"/>
      <c r="F166" s="6">
        <v>0</v>
      </c>
      <c r="G166" s="6">
        <v>0</v>
      </c>
      <c r="H166" s="6">
        <v>0</v>
      </c>
      <c r="I166" s="6"/>
    </row>
    <row r="167" spans="1:9" x14ac:dyDescent="0.35">
      <c r="A167" s="1" t="s">
        <v>735</v>
      </c>
      <c r="B167" s="6" t="s">
        <v>8</v>
      </c>
      <c r="C167" s="6">
        <v>0</v>
      </c>
      <c r="D167" s="6">
        <v>0</v>
      </c>
      <c r="E167" s="6">
        <v>0</v>
      </c>
      <c r="F167" s="6">
        <v>0</v>
      </c>
      <c r="G167" s="6" t="s">
        <v>8</v>
      </c>
    </row>
    <row r="168" spans="1:9" x14ac:dyDescent="0.35">
      <c r="A168" t="s">
        <v>8</v>
      </c>
      <c r="B168" s="6"/>
      <c r="C168" s="6"/>
      <c r="D168" s="6"/>
      <c r="E168" s="6"/>
      <c r="F168" s="6"/>
      <c r="G168" s="6"/>
    </row>
    <row r="169" spans="1:9" x14ac:dyDescent="0.35">
      <c r="A169" s="1" t="s">
        <v>736</v>
      </c>
      <c r="B169" s="6">
        <v>0</v>
      </c>
      <c r="C169" s="6">
        <v>0</v>
      </c>
      <c r="D169" s="6"/>
      <c r="E169" s="6"/>
      <c r="F169" s="6">
        <v>0</v>
      </c>
      <c r="G169" s="6">
        <v>0</v>
      </c>
      <c r="H169" s="6">
        <v>0</v>
      </c>
      <c r="I169" s="6"/>
    </row>
    <row r="170" spans="1:9" x14ac:dyDescent="0.35">
      <c r="A170" s="1" t="s">
        <v>737</v>
      </c>
      <c r="B170" s="6" t="s">
        <v>8</v>
      </c>
      <c r="C170" s="6">
        <v>0</v>
      </c>
      <c r="D170" s="6">
        <v>0</v>
      </c>
      <c r="E170" s="6">
        <v>0</v>
      </c>
      <c r="F170" s="6">
        <v>0</v>
      </c>
      <c r="G170" s="6" t="s">
        <v>8</v>
      </c>
    </row>
    <row r="171" spans="1:9" x14ac:dyDescent="0.35">
      <c r="A171" t="s">
        <v>8</v>
      </c>
      <c r="B171" s="6"/>
      <c r="C171" s="6"/>
      <c r="D171" s="6"/>
      <c r="E171" s="6"/>
      <c r="F171" s="6"/>
      <c r="G171" s="6"/>
    </row>
    <row r="172" spans="1:9" x14ac:dyDescent="0.35">
      <c r="A172" s="1" t="s">
        <v>664</v>
      </c>
      <c r="B172" s="6">
        <v>9500</v>
      </c>
      <c r="C172" s="6">
        <v>0</v>
      </c>
      <c r="D172" s="6"/>
      <c r="E172" s="6"/>
      <c r="F172" s="6">
        <v>0</v>
      </c>
      <c r="G172" s="6">
        <v>9500</v>
      </c>
      <c r="H172" s="6">
        <v>0</v>
      </c>
      <c r="I172" s="6"/>
    </row>
    <row r="173" spans="1:9" x14ac:dyDescent="0.35">
      <c r="A173" s="1" t="s">
        <v>738</v>
      </c>
      <c r="B173" s="6" t="s">
        <v>8</v>
      </c>
      <c r="C173" s="6">
        <v>9500</v>
      </c>
      <c r="D173" s="6">
        <v>0</v>
      </c>
      <c r="E173" s="6">
        <v>1705</v>
      </c>
      <c r="F173" s="6">
        <v>100</v>
      </c>
      <c r="G173" s="6" t="s">
        <v>8</v>
      </c>
    </row>
    <row r="174" spans="1:9" x14ac:dyDescent="0.35">
      <c r="A174" t="s">
        <v>8</v>
      </c>
      <c r="B174" s="6"/>
      <c r="C174" s="6"/>
      <c r="D174" s="6"/>
      <c r="E174" s="6"/>
      <c r="F174" s="6"/>
      <c r="G174" s="6"/>
    </row>
    <row r="175" spans="1:9" x14ac:dyDescent="0.35">
      <c r="A175" s="1" t="s">
        <v>739</v>
      </c>
      <c r="B175" s="6">
        <v>290568</v>
      </c>
      <c r="C175" s="6">
        <v>0</v>
      </c>
      <c r="D175" s="6"/>
      <c r="E175" s="6"/>
      <c r="F175" s="6">
        <v>49.84</v>
      </c>
      <c r="G175" s="6">
        <v>145739.82</v>
      </c>
      <c r="H175" s="6">
        <v>150000</v>
      </c>
      <c r="I175" s="6"/>
    </row>
    <row r="176" spans="1:9" x14ac:dyDescent="0.35">
      <c r="A176" s="1" t="s">
        <v>740</v>
      </c>
      <c r="B176" s="6" t="s">
        <v>8</v>
      </c>
      <c r="C176" s="6">
        <v>290568</v>
      </c>
      <c r="D176" s="6">
        <v>144828.18</v>
      </c>
      <c r="E176" s="6">
        <v>203940.16</v>
      </c>
      <c r="F176" s="6">
        <v>72.16</v>
      </c>
      <c r="G176" s="6" t="s">
        <v>8</v>
      </c>
    </row>
    <row r="177" spans="1:9" x14ac:dyDescent="0.35">
      <c r="A177" t="s">
        <v>8</v>
      </c>
      <c r="B177" s="6"/>
      <c r="C177" s="6"/>
      <c r="D177" s="6"/>
      <c r="E177" s="6"/>
      <c r="F177" s="6"/>
      <c r="G177" s="6"/>
    </row>
    <row r="178" spans="1:9" x14ac:dyDescent="0.35">
      <c r="A178" s="1" t="s">
        <v>741</v>
      </c>
      <c r="B178" s="6">
        <v>0</v>
      </c>
      <c r="C178" s="6">
        <v>0</v>
      </c>
      <c r="D178" s="6"/>
      <c r="E178" s="6"/>
      <c r="F178" s="6">
        <v>0</v>
      </c>
      <c r="G178" s="6">
        <v>0</v>
      </c>
      <c r="H178" s="6">
        <v>0</v>
      </c>
      <c r="I178" s="6"/>
    </row>
    <row r="179" spans="1:9" x14ac:dyDescent="0.35">
      <c r="A179" s="1" t="s">
        <v>742</v>
      </c>
      <c r="B179" s="6" t="s">
        <v>8</v>
      </c>
      <c r="C179" s="6">
        <v>0</v>
      </c>
      <c r="D179" s="6">
        <v>0</v>
      </c>
      <c r="E179" s="6">
        <v>0</v>
      </c>
      <c r="F179" s="6">
        <v>0</v>
      </c>
      <c r="G179" s="6" t="s">
        <v>8</v>
      </c>
    </row>
    <row r="180" spans="1:9" x14ac:dyDescent="0.35">
      <c r="A180" t="s">
        <v>8</v>
      </c>
      <c r="B180" s="6"/>
      <c r="C180" s="6"/>
      <c r="D180" s="6"/>
      <c r="E180" s="6"/>
      <c r="F180" s="6"/>
      <c r="G180" s="6"/>
    </row>
    <row r="181" spans="1:9" x14ac:dyDescent="0.35">
      <c r="A181" s="1" t="s">
        <v>743</v>
      </c>
      <c r="B181" s="6">
        <v>15000</v>
      </c>
      <c r="C181" s="6">
        <v>0</v>
      </c>
      <c r="D181" s="6"/>
      <c r="E181" s="6"/>
      <c r="F181" s="6">
        <v>104.36</v>
      </c>
      <c r="G181" s="6">
        <v>-653.75</v>
      </c>
      <c r="H181" s="6">
        <v>16000</v>
      </c>
      <c r="I181" s="6"/>
    </row>
    <row r="182" spans="1:9" x14ac:dyDescent="0.35">
      <c r="A182" s="1" t="s">
        <v>744</v>
      </c>
      <c r="B182" s="6" t="s">
        <v>8</v>
      </c>
      <c r="C182" s="6">
        <v>15000</v>
      </c>
      <c r="D182" s="6">
        <v>15653.75</v>
      </c>
      <c r="E182" s="6">
        <v>14696.5</v>
      </c>
      <c r="F182" s="6">
        <v>100</v>
      </c>
      <c r="G182" s="6" t="s">
        <v>8</v>
      </c>
    </row>
    <row r="183" spans="1:9" x14ac:dyDescent="0.35">
      <c r="A183" t="s">
        <v>8</v>
      </c>
      <c r="B183" s="6"/>
      <c r="C183" s="6"/>
      <c r="D183" s="6"/>
      <c r="E183" s="6"/>
      <c r="F183" s="6"/>
      <c r="G183" s="6"/>
    </row>
    <row r="184" spans="1:9" x14ac:dyDescent="0.35">
      <c r="A184" s="1" t="s">
        <v>745</v>
      </c>
      <c r="B184" s="6">
        <v>38056</v>
      </c>
      <c r="C184" s="6">
        <v>0</v>
      </c>
      <c r="D184" s="6"/>
      <c r="E184" s="6"/>
      <c r="F184" s="6">
        <v>43.44</v>
      </c>
      <c r="G184" s="6">
        <v>21522.59</v>
      </c>
      <c r="H184" s="6">
        <v>17000</v>
      </c>
      <c r="I184" s="6"/>
    </row>
    <row r="185" spans="1:9" x14ac:dyDescent="0.35">
      <c r="A185" s="1" t="s">
        <v>746</v>
      </c>
      <c r="B185" s="6" t="s">
        <v>8</v>
      </c>
      <c r="C185" s="6">
        <v>38056</v>
      </c>
      <c r="D185" s="6">
        <v>16533.41</v>
      </c>
      <c r="E185" s="6">
        <v>6778.46</v>
      </c>
      <c r="F185" s="6">
        <v>100</v>
      </c>
      <c r="G185" s="6" t="s">
        <v>8</v>
      </c>
    </row>
    <row r="186" spans="1:9" x14ac:dyDescent="0.35">
      <c r="A186" t="s">
        <v>8</v>
      </c>
      <c r="B186" s="6"/>
      <c r="C186" s="6"/>
      <c r="D186" s="6"/>
      <c r="E186" s="6"/>
      <c r="F186" s="6"/>
      <c r="G186" s="6"/>
    </row>
    <row r="187" spans="1:9" x14ac:dyDescent="0.35">
      <c r="A187" s="1" t="s">
        <v>747</v>
      </c>
      <c r="B187" s="6">
        <v>550</v>
      </c>
      <c r="C187" s="6">
        <v>0</v>
      </c>
      <c r="D187" s="6"/>
      <c r="E187" s="6"/>
      <c r="F187" s="6">
        <v>63.11</v>
      </c>
      <c r="G187" s="6">
        <v>202.9</v>
      </c>
      <c r="H187" s="6">
        <v>365</v>
      </c>
      <c r="I187" s="6"/>
    </row>
    <row r="188" spans="1:9" x14ac:dyDescent="0.35">
      <c r="A188" s="1" t="s">
        <v>748</v>
      </c>
      <c r="B188" s="6" t="s">
        <v>8</v>
      </c>
      <c r="C188" s="6">
        <v>550</v>
      </c>
      <c r="D188" s="6">
        <v>347.1</v>
      </c>
      <c r="E188" s="6">
        <v>252</v>
      </c>
      <c r="F188" s="6">
        <v>66.67</v>
      </c>
      <c r="G188" s="6" t="s">
        <v>8</v>
      </c>
    </row>
    <row r="189" spans="1:9" x14ac:dyDescent="0.35">
      <c r="A189" t="s">
        <v>8</v>
      </c>
      <c r="B189" s="6"/>
      <c r="C189" s="6"/>
      <c r="D189" s="6"/>
      <c r="E189" s="6"/>
      <c r="F189" s="6"/>
      <c r="G189" s="6"/>
    </row>
    <row r="190" spans="1:9" x14ac:dyDescent="0.35">
      <c r="A190" s="1" t="s">
        <v>749</v>
      </c>
      <c r="B190" s="6">
        <v>0</v>
      </c>
      <c r="C190" s="6">
        <v>0</v>
      </c>
      <c r="D190" s="6"/>
      <c r="E190" s="6"/>
      <c r="F190" s="6">
        <v>0</v>
      </c>
      <c r="G190" s="6">
        <v>0</v>
      </c>
      <c r="H190" s="6">
        <v>0</v>
      </c>
      <c r="I190" s="6"/>
    </row>
    <row r="191" spans="1:9" x14ac:dyDescent="0.35">
      <c r="A191" s="1" t="s">
        <v>750</v>
      </c>
      <c r="B191" s="6" t="s">
        <v>8</v>
      </c>
      <c r="C191" s="6">
        <v>0</v>
      </c>
      <c r="D191" s="6">
        <v>0</v>
      </c>
      <c r="E191" s="6">
        <v>0</v>
      </c>
      <c r="F191" s="6">
        <v>0</v>
      </c>
      <c r="G191" s="6" t="s">
        <v>8</v>
      </c>
    </row>
    <row r="192" spans="1:9" x14ac:dyDescent="0.35">
      <c r="A192" t="s">
        <v>8</v>
      </c>
      <c r="B192" s="6"/>
      <c r="C192" s="6"/>
      <c r="D192" s="6"/>
      <c r="E192" s="6"/>
      <c r="F192" s="6"/>
      <c r="G192" s="6"/>
    </row>
    <row r="193" spans="1:9" x14ac:dyDescent="0.35">
      <c r="A193" s="1" t="s">
        <v>751</v>
      </c>
      <c r="B193" s="6">
        <v>60000</v>
      </c>
      <c r="C193" s="6">
        <v>0</v>
      </c>
      <c r="D193" s="6"/>
      <c r="E193" s="6"/>
      <c r="F193" s="6">
        <v>100</v>
      </c>
      <c r="G193" s="6">
        <v>0</v>
      </c>
      <c r="H193" s="6">
        <v>60000</v>
      </c>
      <c r="I193" s="6"/>
    </row>
    <row r="194" spans="1:9" x14ac:dyDescent="0.35">
      <c r="A194" s="1" t="s">
        <v>752</v>
      </c>
      <c r="B194" s="6" t="s">
        <v>8</v>
      </c>
      <c r="C194" s="6">
        <v>60000</v>
      </c>
      <c r="D194" s="6">
        <v>60000</v>
      </c>
      <c r="E194" s="6">
        <v>60000</v>
      </c>
      <c r="F194" s="6">
        <v>100</v>
      </c>
      <c r="G194" s="6" t="s">
        <v>8</v>
      </c>
    </row>
    <row r="195" spans="1:9" x14ac:dyDescent="0.35">
      <c r="A195" t="s">
        <v>8</v>
      </c>
      <c r="B195" s="6"/>
      <c r="C195" s="6"/>
      <c r="D195" s="6"/>
      <c r="E195" s="6"/>
      <c r="F195" s="6"/>
      <c r="G195" s="6"/>
    </row>
    <row r="196" spans="1:9" x14ac:dyDescent="0.35">
      <c r="A196" s="1" t="s">
        <v>753</v>
      </c>
      <c r="B196" s="6">
        <v>0</v>
      </c>
      <c r="C196" s="6">
        <v>0</v>
      </c>
      <c r="D196" s="6"/>
      <c r="E196" s="6"/>
      <c r="F196" s="6">
        <v>0</v>
      </c>
      <c r="G196" s="6">
        <v>0</v>
      </c>
      <c r="H196" s="6">
        <v>0</v>
      </c>
      <c r="I196" s="6"/>
    </row>
    <row r="197" spans="1:9" x14ac:dyDescent="0.35">
      <c r="A197" s="1" t="s">
        <v>754</v>
      </c>
      <c r="B197" s="6" t="s">
        <v>8</v>
      </c>
      <c r="C197" s="6">
        <v>0</v>
      </c>
      <c r="D197" s="6">
        <v>0</v>
      </c>
      <c r="E197" s="6">
        <v>0</v>
      </c>
      <c r="F197" s="6">
        <v>0</v>
      </c>
      <c r="G197" s="6" t="s">
        <v>8</v>
      </c>
      <c r="H197" s="21"/>
      <c r="I197" s="21"/>
    </row>
    <row r="198" spans="1:9" x14ac:dyDescent="0.35">
      <c r="A198" t="s">
        <v>8</v>
      </c>
      <c r="B198" s="6"/>
      <c r="C198" s="6"/>
      <c r="D198" s="6"/>
      <c r="E198" s="6"/>
      <c r="F198" s="6"/>
      <c r="G198" s="6"/>
    </row>
    <row r="199" spans="1:9" x14ac:dyDescent="0.35">
      <c r="A199" s="1" t="s">
        <v>755</v>
      </c>
      <c r="B199" s="6">
        <v>300</v>
      </c>
      <c r="C199" s="6">
        <v>0</v>
      </c>
      <c r="D199" s="6"/>
      <c r="E199" s="6"/>
      <c r="F199" s="6">
        <v>13.71</v>
      </c>
      <c r="G199" s="6">
        <v>258.88</v>
      </c>
      <c r="H199" s="6">
        <v>45</v>
      </c>
      <c r="I199" s="6"/>
    </row>
    <row r="200" spans="1:9" x14ac:dyDescent="0.35">
      <c r="A200" s="1" t="s">
        <v>756</v>
      </c>
      <c r="B200" s="6" t="s">
        <v>8</v>
      </c>
      <c r="C200" s="6">
        <v>300</v>
      </c>
      <c r="D200" s="6">
        <v>41.12</v>
      </c>
      <c r="E200" s="6">
        <v>75.91</v>
      </c>
      <c r="F200" s="6">
        <v>62.16</v>
      </c>
      <c r="G200" s="6" t="s">
        <v>8</v>
      </c>
    </row>
    <row r="201" spans="1:9" x14ac:dyDescent="0.35">
      <c r="A201" t="s">
        <v>8</v>
      </c>
      <c r="B201" s="6"/>
      <c r="C201" s="6"/>
      <c r="D201" s="6"/>
      <c r="E201" s="6"/>
      <c r="F201" s="6"/>
      <c r="G201" s="6"/>
    </row>
    <row r="202" spans="1:9" x14ac:dyDescent="0.35">
      <c r="A202" s="1" t="s">
        <v>757</v>
      </c>
      <c r="B202" s="6">
        <v>1500</v>
      </c>
      <c r="C202" s="6">
        <v>0</v>
      </c>
      <c r="D202" s="6"/>
      <c r="E202" s="6"/>
      <c r="F202" s="6">
        <v>64.64</v>
      </c>
      <c r="G202" s="6">
        <v>530.37</v>
      </c>
      <c r="H202" s="6">
        <v>1000</v>
      </c>
      <c r="I202" s="6"/>
    </row>
    <row r="203" spans="1:9" x14ac:dyDescent="0.35">
      <c r="A203" s="1" t="s">
        <v>758</v>
      </c>
      <c r="B203" s="6" t="s">
        <v>8</v>
      </c>
      <c r="C203" s="6">
        <v>1500</v>
      </c>
      <c r="D203" s="6">
        <v>969.63</v>
      </c>
      <c r="E203" s="6">
        <v>653.94000000000005</v>
      </c>
      <c r="F203" s="6">
        <v>82.78</v>
      </c>
      <c r="G203" s="6" t="s">
        <v>8</v>
      </c>
    </row>
    <row r="204" spans="1:9" x14ac:dyDescent="0.35">
      <c r="A204" t="s">
        <v>8</v>
      </c>
      <c r="B204" s="6"/>
      <c r="C204" s="6"/>
      <c r="D204" s="6"/>
      <c r="E204" s="6"/>
      <c r="F204" s="6"/>
      <c r="G204" s="6"/>
    </row>
    <row r="205" spans="1:9" x14ac:dyDescent="0.35">
      <c r="A205" s="1" t="s">
        <v>759</v>
      </c>
      <c r="B205" s="6">
        <v>1000</v>
      </c>
      <c r="C205" s="6">
        <v>0</v>
      </c>
      <c r="D205" s="6"/>
      <c r="E205" s="6"/>
      <c r="F205" s="6">
        <v>29.5</v>
      </c>
      <c r="G205" s="6">
        <v>705</v>
      </c>
      <c r="H205" s="6">
        <v>300</v>
      </c>
      <c r="I205" s="6"/>
    </row>
    <row r="206" spans="1:9" x14ac:dyDescent="0.35">
      <c r="A206" s="1" t="s">
        <v>760</v>
      </c>
      <c r="B206" s="6" t="s">
        <v>8</v>
      </c>
      <c r="C206" s="6">
        <v>1000</v>
      </c>
      <c r="D206" s="6">
        <v>295</v>
      </c>
      <c r="E206" s="6">
        <v>375.84</v>
      </c>
      <c r="F206" s="6">
        <v>79.319999999999993</v>
      </c>
      <c r="G206" s="6" t="s">
        <v>8</v>
      </c>
    </row>
    <row r="207" spans="1:9" x14ac:dyDescent="0.35">
      <c r="A207" t="s">
        <v>8</v>
      </c>
      <c r="B207" s="6"/>
      <c r="C207" s="6"/>
      <c r="D207" s="6"/>
      <c r="E207" s="6"/>
      <c r="F207" s="6"/>
      <c r="G207" s="6"/>
    </row>
    <row r="208" spans="1:9" x14ac:dyDescent="0.35">
      <c r="A208" s="1" t="s">
        <v>761</v>
      </c>
      <c r="B208" s="6">
        <v>25</v>
      </c>
      <c r="C208" s="6">
        <v>0</v>
      </c>
      <c r="D208" s="6"/>
      <c r="E208" s="6"/>
      <c r="F208" s="6">
        <v>2.4</v>
      </c>
      <c r="G208" s="6">
        <v>24.4</v>
      </c>
      <c r="H208" s="6">
        <v>2</v>
      </c>
      <c r="I208" s="6"/>
    </row>
    <row r="209" spans="1:9" x14ac:dyDescent="0.35">
      <c r="A209" s="1" t="s">
        <v>762</v>
      </c>
      <c r="B209" s="6" t="s">
        <v>8</v>
      </c>
      <c r="C209" s="6">
        <v>25</v>
      </c>
      <c r="D209" s="6">
        <v>0.6</v>
      </c>
      <c r="E209" s="6">
        <v>1.17</v>
      </c>
      <c r="F209" s="6">
        <v>49.16</v>
      </c>
      <c r="G209" s="6" t="s">
        <v>8</v>
      </c>
    </row>
    <row r="210" spans="1:9" x14ac:dyDescent="0.35">
      <c r="A210" t="s">
        <v>8</v>
      </c>
      <c r="B210" s="6"/>
      <c r="C210" s="6"/>
      <c r="D210" s="6"/>
      <c r="E210" s="6"/>
      <c r="F210" s="6"/>
      <c r="G210" s="6"/>
    </row>
    <row r="211" spans="1:9" x14ac:dyDescent="0.35">
      <c r="A211" s="1" t="s">
        <v>763</v>
      </c>
      <c r="B211" s="6">
        <v>500</v>
      </c>
      <c r="C211" s="6">
        <v>0</v>
      </c>
      <c r="D211" s="6"/>
      <c r="E211" s="6"/>
      <c r="F211" s="6">
        <v>16.59</v>
      </c>
      <c r="G211" s="6">
        <v>417.03</v>
      </c>
      <c r="H211" s="6">
        <v>90</v>
      </c>
      <c r="I211" s="6"/>
    </row>
    <row r="212" spans="1:9" x14ac:dyDescent="0.35">
      <c r="A212" s="1" t="s">
        <v>764</v>
      </c>
      <c r="B212" s="6" t="s">
        <v>8</v>
      </c>
      <c r="C212" s="6">
        <v>500</v>
      </c>
      <c r="D212" s="6">
        <v>82.97</v>
      </c>
      <c r="E212" s="6">
        <v>128.02000000000001</v>
      </c>
      <c r="F212" s="6">
        <v>58.07</v>
      </c>
      <c r="G212" s="6" t="s">
        <v>8</v>
      </c>
    </row>
    <row r="213" spans="1:9" x14ac:dyDescent="0.35">
      <c r="A213" t="s">
        <v>8</v>
      </c>
      <c r="B213" s="6"/>
      <c r="C213" s="6"/>
      <c r="D213" s="6"/>
      <c r="E213" s="6"/>
      <c r="F213" s="6"/>
      <c r="G213" s="6"/>
    </row>
    <row r="214" spans="1:9" x14ac:dyDescent="0.35">
      <c r="A214" s="1" t="s">
        <v>765</v>
      </c>
      <c r="B214" s="6">
        <v>100</v>
      </c>
      <c r="C214" s="6">
        <v>0</v>
      </c>
      <c r="D214" s="6"/>
      <c r="E214" s="6"/>
      <c r="F214" s="6">
        <v>3.57</v>
      </c>
      <c r="G214" s="6">
        <v>96.43</v>
      </c>
      <c r="H214" s="6">
        <v>4</v>
      </c>
      <c r="I214" s="6"/>
    </row>
    <row r="215" spans="1:9" x14ac:dyDescent="0.35">
      <c r="A215" s="1" t="s">
        <v>766</v>
      </c>
      <c r="B215" s="6" t="s">
        <v>8</v>
      </c>
      <c r="C215" s="6">
        <v>100</v>
      </c>
      <c r="D215" s="6">
        <v>3.57</v>
      </c>
      <c r="E215" s="6">
        <v>23.35</v>
      </c>
      <c r="F215" s="6">
        <v>96.81</v>
      </c>
      <c r="G215" s="6" t="s">
        <v>8</v>
      </c>
    </row>
    <row r="216" spans="1:9" x14ac:dyDescent="0.35">
      <c r="A216" t="s">
        <v>8</v>
      </c>
      <c r="B216" s="6"/>
      <c r="C216" s="6"/>
      <c r="D216" s="6"/>
      <c r="E216" s="6"/>
      <c r="F216" s="6"/>
      <c r="G216" s="6"/>
    </row>
    <row r="217" spans="1:9" x14ac:dyDescent="0.35">
      <c r="A217" s="1" t="s">
        <v>767</v>
      </c>
      <c r="B217" s="6">
        <v>600</v>
      </c>
      <c r="C217" s="6">
        <v>0</v>
      </c>
      <c r="D217" s="6"/>
      <c r="E217" s="6"/>
      <c r="F217" s="6">
        <v>98.27</v>
      </c>
      <c r="G217" s="6">
        <v>10.39</v>
      </c>
      <c r="H217" s="6">
        <v>600</v>
      </c>
      <c r="I217" s="6"/>
    </row>
    <row r="218" spans="1:9" x14ac:dyDescent="0.35">
      <c r="A218" s="1" t="s">
        <v>768</v>
      </c>
      <c r="B218" s="6" t="s">
        <v>8</v>
      </c>
      <c r="C218" s="6">
        <v>600</v>
      </c>
      <c r="D218" s="6">
        <v>589.61</v>
      </c>
      <c r="E218" s="6">
        <v>191.74</v>
      </c>
      <c r="F218" s="6">
        <v>58.04</v>
      </c>
      <c r="G218" s="6" t="s">
        <v>8</v>
      </c>
    </row>
    <row r="219" spans="1:9" x14ac:dyDescent="0.35">
      <c r="A219" t="s">
        <v>8</v>
      </c>
      <c r="B219" s="6"/>
      <c r="C219" s="6"/>
      <c r="D219" s="6"/>
      <c r="E219" s="6"/>
      <c r="F219" s="6"/>
      <c r="G219" s="6"/>
    </row>
    <row r="220" spans="1:9" x14ac:dyDescent="0.35">
      <c r="A220" s="1" t="s">
        <v>769</v>
      </c>
      <c r="B220" s="6">
        <v>30000</v>
      </c>
      <c r="C220" s="6">
        <v>0</v>
      </c>
      <c r="D220" s="6"/>
      <c r="E220" s="6"/>
      <c r="F220" s="6">
        <v>84.51</v>
      </c>
      <c r="G220" s="6">
        <v>4646.9399999999996</v>
      </c>
      <c r="H220" s="6">
        <v>27000</v>
      </c>
      <c r="I220" s="6"/>
    </row>
    <row r="221" spans="1:9" x14ac:dyDescent="0.35">
      <c r="A221" s="1" t="s">
        <v>770</v>
      </c>
      <c r="B221" s="6" t="s">
        <v>8</v>
      </c>
      <c r="C221" s="6">
        <v>30000</v>
      </c>
      <c r="D221" s="6">
        <v>25353.06</v>
      </c>
      <c r="E221" s="6">
        <v>-1915</v>
      </c>
      <c r="F221" s="6">
        <v>-137.41</v>
      </c>
      <c r="G221" s="6" t="s">
        <v>8</v>
      </c>
    </row>
    <row r="222" spans="1:9" x14ac:dyDescent="0.35">
      <c r="A222" t="s">
        <v>8</v>
      </c>
      <c r="B222" s="6"/>
      <c r="C222" s="6"/>
      <c r="D222" s="6"/>
      <c r="E222" s="6"/>
      <c r="F222" s="6"/>
      <c r="G222" s="6"/>
    </row>
    <row r="223" spans="1:9" x14ac:dyDescent="0.35">
      <c r="A223" s="1" t="s">
        <v>771</v>
      </c>
      <c r="B223" s="6">
        <v>15000</v>
      </c>
      <c r="C223" s="6">
        <v>0</v>
      </c>
      <c r="D223" s="6"/>
      <c r="E223" s="6"/>
      <c r="F223" s="6">
        <v>101.81</v>
      </c>
      <c r="G223" s="6">
        <v>-271.92</v>
      </c>
      <c r="H223" s="6">
        <v>15500</v>
      </c>
      <c r="I223" s="6"/>
    </row>
    <row r="224" spans="1:9" x14ac:dyDescent="0.35">
      <c r="A224" s="1" t="s">
        <v>772</v>
      </c>
      <c r="B224" s="6" t="s">
        <v>8</v>
      </c>
      <c r="C224" s="6">
        <v>15000</v>
      </c>
      <c r="D224" s="6">
        <v>15271.92</v>
      </c>
      <c r="E224" s="6">
        <v>10007.98</v>
      </c>
      <c r="F224" s="6">
        <v>87.65</v>
      </c>
      <c r="G224" s="6" t="s">
        <v>8</v>
      </c>
    </row>
    <row r="225" spans="1:9" x14ac:dyDescent="0.35">
      <c r="A225" t="s">
        <v>8</v>
      </c>
      <c r="B225" s="6"/>
      <c r="C225" s="6"/>
      <c r="D225" s="6"/>
      <c r="E225" s="6"/>
      <c r="F225" s="6"/>
      <c r="G225" s="6"/>
    </row>
    <row r="226" spans="1:9" x14ac:dyDescent="0.35">
      <c r="A226" s="1" t="s">
        <v>773</v>
      </c>
      <c r="B226" s="6">
        <v>0</v>
      </c>
      <c r="C226" s="6">
        <v>0</v>
      </c>
      <c r="D226" s="6"/>
      <c r="E226" s="6"/>
      <c r="F226" s="6">
        <v>0</v>
      </c>
      <c r="G226" s="6">
        <v>0</v>
      </c>
      <c r="H226" s="6">
        <v>0</v>
      </c>
      <c r="I226" s="6"/>
    </row>
    <row r="227" spans="1:9" x14ac:dyDescent="0.35">
      <c r="A227" s="1" t="s">
        <v>774</v>
      </c>
      <c r="B227" s="6" t="s">
        <v>8</v>
      </c>
      <c r="C227" s="6">
        <v>0</v>
      </c>
      <c r="D227" s="6">
        <v>0</v>
      </c>
      <c r="E227" s="6">
        <v>0</v>
      </c>
      <c r="F227" s="6">
        <v>0</v>
      </c>
      <c r="G227" s="6" t="s">
        <v>8</v>
      </c>
    </row>
    <row r="228" spans="1:9" x14ac:dyDescent="0.35">
      <c r="A228" t="s">
        <v>8</v>
      </c>
      <c r="B228" s="6"/>
      <c r="C228" s="6"/>
      <c r="D228" s="6"/>
      <c r="E228" s="6"/>
      <c r="F228" s="6"/>
      <c r="G228" s="6"/>
    </row>
    <row r="229" spans="1:9" x14ac:dyDescent="0.35">
      <c r="A229" s="1" t="s">
        <v>775</v>
      </c>
      <c r="B229" s="6">
        <v>45000</v>
      </c>
      <c r="C229" s="6">
        <v>0</v>
      </c>
      <c r="D229" s="6"/>
      <c r="E229" s="6"/>
      <c r="F229" s="6">
        <v>80.67</v>
      </c>
      <c r="G229" s="6">
        <v>8700.24</v>
      </c>
      <c r="H229" s="6">
        <v>40000</v>
      </c>
      <c r="I229" s="6"/>
    </row>
    <row r="230" spans="1:9" x14ac:dyDescent="0.35">
      <c r="A230" s="1" t="s">
        <v>776</v>
      </c>
      <c r="B230" s="6" t="s">
        <v>8</v>
      </c>
      <c r="C230" s="6">
        <v>45000</v>
      </c>
      <c r="D230" s="6">
        <v>36299.760000000002</v>
      </c>
      <c r="E230" s="6">
        <v>25491.69</v>
      </c>
      <c r="F230" s="6">
        <v>81.760000000000005</v>
      </c>
      <c r="G230" s="6" t="s">
        <v>8</v>
      </c>
    </row>
    <row r="231" spans="1:9" x14ac:dyDescent="0.35">
      <c r="A231" t="s">
        <v>8</v>
      </c>
      <c r="B231" s="6"/>
      <c r="C231" s="6"/>
      <c r="D231" s="6"/>
      <c r="E231" s="6"/>
      <c r="F231" s="6"/>
      <c r="G231" s="6"/>
    </row>
    <row r="232" spans="1:9" x14ac:dyDescent="0.35">
      <c r="A232" s="1" t="s">
        <v>777</v>
      </c>
      <c r="B232" s="6">
        <v>750</v>
      </c>
      <c r="C232" s="6">
        <v>0</v>
      </c>
      <c r="D232" s="6"/>
      <c r="E232" s="6"/>
      <c r="F232" s="6">
        <v>15.21</v>
      </c>
      <c r="G232" s="6">
        <v>635.95000000000005</v>
      </c>
      <c r="H232" s="6">
        <v>120</v>
      </c>
      <c r="I232" s="6"/>
    </row>
    <row r="233" spans="1:9" x14ac:dyDescent="0.35">
      <c r="A233" s="1" t="s">
        <v>778</v>
      </c>
      <c r="B233" s="6" t="s">
        <v>8</v>
      </c>
      <c r="C233" s="6">
        <v>750</v>
      </c>
      <c r="D233" s="6">
        <v>114.05</v>
      </c>
      <c r="E233" s="6">
        <v>173.38</v>
      </c>
      <c r="F233" s="6">
        <v>69.8</v>
      </c>
      <c r="G233" s="6" t="s">
        <v>8</v>
      </c>
    </row>
    <row r="234" spans="1:9" x14ac:dyDescent="0.35">
      <c r="A234" t="s">
        <v>8</v>
      </c>
      <c r="B234" s="6"/>
      <c r="C234" s="6"/>
      <c r="D234" s="6"/>
      <c r="E234" s="6"/>
      <c r="F234" s="6"/>
      <c r="G234" s="6"/>
    </row>
    <row r="235" spans="1:9" x14ac:dyDescent="0.35">
      <c r="A235" s="1" t="s">
        <v>779</v>
      </c>
      <c r="B235" s="6">
        <v>7000</v>
      </c>
      <c r="C235" s="6">
        <v>0</v>
      </c>
      <c r="D235" s="6"/>
      <c r="E235" s="6"/>
      <c r="F235" s="6">
        <v>68.25</v>
      </c>
      <c r="G235" s="6">
        <v>2222.6</v>
      </c>
      <c r="H235" s="6">
        <v>5000</v>
      </c>
      <c r="I235" s="6"/>
    </row>
    <row r="236" spans="1:9" x14ac:dyDescent="0.35">
      <c r="A236" s="1" t="s">
        <v>780</v>
      </c>
      <c r="B236" s="6" t="s">
        <v>8</v>
      </c>
      <c r="C236" s="6">
        <v>7000</v>
      </c>
      <c r="D236" s="6">
        <v>4777.3999999999996</v>
      </c>
      <c r="E236" s="6">
        <v>5439.97</v>
      </c>
      <c r="F236" s="6">
        <v>76.8</v>
      </c>
      <c r="G236" s="6" t="s">
        <v>8</v>
      </c>
    </row>
    <row r="237" spans="1:9" x14ac:dyDescent="0.35">
      <c r="A237" t="s">
        <v>8</v>
      </c>
      <c r="B237" s="6"/>
      <c r="C237" s="6"/>
      <c r="D237" s="6"/>
      <c r="E237" s="6"/>
      <c r="F237" s="6"/>
      <c r="G237" s="6"/>
    </row>
    <row r="238" spans="1:9" x14ac:dyDescent="0.35">
      <c r="A238" s="1" t="s">
        <v>781</v>
      </c>
      <c r="B238" s="6">
        <v>800</v>
      </c>
      <c r="C238" s="6">
        <v>0</v>
      </c>
      <c r="D238" s="6"/>
      <c r="E238" s="6"/>
      <c r="F238" s="6">
        <v>168.01</v>
      </c>
      <c r="G238" s="6">
        <v>-544.08000000000004</v>
      </c>
      <c r="H238" s="6">
        <v>1400</v>
      </c>
      <c r="I238" s="6"/>
    </row>
    <row r="239" spans="1:9" x14ac:dyDescent="0.35">
      <c r="A239" s="1" t="s">
        <v>782</v>
      </c>
      <c r="B239" s="6" t="s">
        <v>8</v>
      </c>
      <c r="C239" s="6">
        <v>800</v>
      </c>
      <c r="D239" s="6">
        <v>1344.08</v>
      </c>
      <c r="E239" s="6">
        <v>600</v>
      </c>
      <c r="F239" s="6">
        <v>88.7</v>
      </c>
      <c r="G239" s="6" t="s">
        <v>8</v>
      </c>
    </row>
    <row r="240" spans="1:9" x14ac:dyDescent="0.35">
      <c r="A240" t="s">
        <v>8</v>
      </c>
      <c r="B240" s="6"/>
      <c r="C240" s="6"/>
      <c r="D240" s="6"/>
      <c r="E240" s="6"/>
      <c r="F240" s="6"/>
      <c r="G240" s="6"/>
    </row>
    <row r="241" spans="1:9" x14ac:dyDescent="0.35">
      <c r="A241" s="1" t="s">
        <v>783</v>
      </c>
      <c r="B241" s="6">
        <v>1800</v>
      </c>
      <c r="C241" s="6">
        <v>0</v>
      </c>
      <c r="D241" s="6"/>
      <c r="E241" s="6"/>
      <c r="F241" s="6">
        <v>33.89</v>
      </c>
      <c r="G241" s="6">
        <v>1190</v>
      </c>
      <c r="H241" s="6">
        <v>650</v>
      </c>
      <c r="I241" s="6"/>
    </row>
    <row r="242" spans="1:9" x14ac:dyDescent="0.35">
      <c r="A242" s="1" t="s">
        <v>784</v>
      </c>
      <c r="B242" s="6" t="s">
        <v>8</v>
      </c>
      <c r="C242" s="6">
        <v>1800</v>
      </c>
      <c r="D242" s="6">
        <v>610</v>
      </c>
      <c r="E242" s="6">
        <v>440</v>
      </c>
      <c r="F242" s="6">
        <v>91.67</v>
      </c>
      <c r="G242" s="6" t="s">
        <v>8</v>
      </c>
    </row>
    <row r="243" spans="1:9" x14ac:dyDescent="0.35">
      <c r="A243" t="s">
        <v>8</v>
      </c>
      <c r="B243" s="6"/>
      <c r="C243" s="6"/>
      <c r="D243" s="6"/>
      <c r="E243" s="6"/>
      <c r="F243" s="6"/>
      <c r="G243" s="6"/>
    </row>
    <row r="244" spans="1:9" x14ac:dyDescent="0.35">
      <c r="A244" s="1" t="s">
        <v>785</v>
      </c>
      <c r="B244" s="6">
        <v>3000</v>
      </c>
      <c r="C244" s="6">
        <v>0</v>
      </c>
      <c r="D244" s="6"/>
      <c r="E244" s="6"/>
      <c r="F244" s="6">
        <v>68.760000000000005</v>
      </c>
      <c r="G244" s="6">
        <v>937.13</v>
      </c>
      <c r="H244" s="6">
        <v>2200</v>
      </c>
      <c r="I244" s="6"/>
    </row>
    <row r="245" spans="1:9" x14ac:dyDescent="0.35">
      <c r="A245" s="1" t="s">
        <v>786</v>
      </c>
      <c r="B245" s="6" t="s">
        <v>8</v>
      </c>
      <c r="C245" s="6">
        <v>3000</v>
      </c>
      <c r="D245" s="6">
        <v>2062.87</v>
      </c>
      <c r="E245" s="6">
        <v>1485.98</v>
      </c>
      <c r="F245" s="6">
        <v>83.41</v>
      </c>
      <c r="G245" s="6" t="s">
        <v>8</v>
      </c>
    </row>
    <row r="246" spans="1:9" x14ac:dyDescent="0.35">
      <c r="A246" t="s">
        <v>8</v>
      </c>
      <c r="B246" s="6"/>
      <c r="C246" s="6"/>
      <c r="D246" s="6"/>
      <c r="E246" s="6"/>
      <c r="F246" s="6"/>
      <c r="G246" s="6"/>
    </row>
    <row r="247" spans="1:9" x14ac:dyDescent="0.35">
      <c r="A247" s="1" t="s">
        <v>787</v>
      </c>
      <c r="B247" s="6">
        <v>0</v>
      </c>
      <c r="C247" s="6">
        <v>0</v>
      </c>
      <c r="D247" s="6"/>
      <c r="E247" s="6"/>
      <c r="F247" s="6">
        <v>0</v>
      </c>
      <c r="G247" s="6">
        <v>0</v>
      </c>
      <c r="H247" s="6">
        <v>0</v>
      </c>
      <c r="I247" s="6"/>
    </row>
    <row r="248" spans="1:9" x14ac:dyDescent="0.35">
      <c r="A248" s="1" t="s">
        <v>788</v>
      </c>
      <c r="B248" s="6" t="s">
        <v>8</v>
      </c>
      <c r="C248" s="6">
        <v>0</v>
      </c>
      <c r="D248" s="6">
        <v>0</v>
      </c>
      <c r="E248" s="6">
        <v>0</v>
      </c>
      <c r="F248" s="6">
        <v>0</v>
      </c>
      <c r="G248" s="6" t="s">
        <v>8</v>
      </c>
    </row>
    <row r="249" spans="1:9" x14ac:dyDescent="0.35">
      <c r="A249" t="s">
        <v>8</v>
      </c>
      <c r="B249" s="6"/>
      <c r="C249" s="6"/>
      <c r="D249" s="6"/>
      <c r="E249" s="6"/>
      <c r="F249" s="6"/>
      <c r="G249" s="6"/>
    </row>
    <row r="250" spans="1:9" x14ac:dyDescent="0.35">
      <c r="A250" s="1" t="s">
        <v>789</v>
      </c>
      <c r="B250" s="6">
        <v>3000</v>
      </c>
      <c r="C250" s="6">
        <v>0</v>
      </c>
      <c r="D250" s="6"/>
      <c r="E250" s="6"/>
      <c r="F250" s="6">
        <v>51.16</v>
      </c>
      <c r="G250" s="6">
        <v>1465.31</v>
      </c>
      <c r="H250" s="6">
        <v>1600</v>
      </c>
      <c r="I250" s="6"/>
    </row>
    <row r="251" spans="1:9" x14ac:dyDescent="0.35">
      <c r="A251" s="1" t="s">
        <v>790</v>
      </c>
      <c r="B251" s="6" t="s">
        <v>8</v>
      </c>
      <c r="C251" s="6">
        <v>3000</v>
      </c>
      <c r="D251" s="6">
        <v>1534.69</v>
      </c>
      <c r="E251" s="6">
        <v>1449.86</v>
      </c>
      <c r="F251" s="6">
        <v>64.260000000000005</v>
      </c>
      <c r="G251" s="6" t="s">
        <v>8</v>
      </c>
    </row>
    <row r="252" spans="1:9" x14ac:dyDescent="0.35">
      <c r="A252" t="s">
        <v>8</v>
      </c>
      <c r="B252" s="6"/>
      <c r="C252" s="6"/>
      <c r="D252" s="6"/>
      <c r="E252" s="6"/>
      <c r="F252" s="6"/>
      <c r="G252" s="6"/>
    </row>
    <row r="253" spans="1:9" x14ac:dyDescent="0.35">
      <c r="A253" s="1" t="s">
        <v>791</v>
      </c>
      <c r="B253" s="6">
        <v>15000</v>
      </c>
      <c r="C253" s="6">
        <v>0</v>
      </c>
      <c r="D253" s="6"/>
      <c r="E253" s="6"/>
      <c r="F253" s="6">
        <v>103.79</v>
      </c>
      <c r="G253" s="6">
        <v>-568.11</v>
      </c>
      <c r="H253" s="6">
        <v>16000</v>
      </c>
      <c r="I253" s="6"/>
    </row>
    <row r="254" spans="1:9" x14ac:dyDescent="0.35">
      <c r="A254" s="1" t="s">
        <v>792</v>
      </c>
      <c r="B254" s="6" t="s">
        <v>8</v>
      </c>
      <c r="C254" s="6">
        <v>15000</v>
      </c>
      <c r="D254" s="6">
        <v>15568.11</v>
      </c>
      <c r="E254" s="6">
        <v>8945.75</v>
      </c>
      <c r="F254" s="6">
        <v>90.46</v>
      </c>
      <c r="G254" s="6" t="s">
        <v>8</v>
      </c>
    </row>
    <row r="255" spans="1:9" x14ac:dyDescent="0.35">
      <c r="A255" t="s">
        <v>8</v>
      </c>
      <c r="B255" s="6"/>
      <c r="C255" s="6"/>
      <c r="D255" s="6"/>
      <c r="E255" s="6"/>
      <c r="F255" s="6"/>
      <c r="G255" s="6"/>
    </row>
    <row r="256" spans="1:9" x14ac:dyDescent="0.35">
      <c r="A256" s="1" t="s">
        <v>793</v>
      </c>
      <c r="B256" s="6">
        <v>50</v>
      </c>
      <c r="C256" s="6">
        <v>0</v>
      </c>
      <c r="D256" s="6"/>
      <c r="E256" s="6"/>
      <c r="F256" s="6">
        <v>0</v>
      </c>
      <c r="G256" s="6">
        <v>50</v>
      </c>
      <c r="H256" s="6">
        <v>0</v>
      </c>
      <c r="I256" s="6"/>
    </row>
    <row r="257" spans="1:9" x14ac:dyDescent="0.35">
      <c r="A257" s="1" t="s">
        <v>794</v>
      </c>
      <c r="B257" s="6" t="s">
        <v>8</v>
      </c>
      <c r="C257" s="6">
        <v>50</v>
      </c>
      <c r="D257" s="6">
        <v>0</v>
      </c>
      <c r="E257" s="6">
        <v>0</v>
      </c>
      <c r="F257" s="6">
        <v>0</v>
      </c>
      <c r="G257" s="6" t="s">
        <v>8</v>
      </c>
    </row>
    <row r="258" spans="1:9" x14ac:dyDescent="0.35">
      <c r="A258" t="s">
        <v>8</v>
      </c>
      <c r="B258" s="6"/>
      <c r="C258" s="6"/>
      <c r="D258" s="6"/>
      <c r="E258" s="6"/>
      <c r="F258" s="6"/>
      <c r="G258" s="6"/>
    </row>
    <row r="259" spans="1:9" x14ac:dyDescent="0.35">
      <c r="A259" s="1" t="s">
        <v>795</v>
      </c>
      <c r="B259" s="6">
        <v>750</v>
      </c>
      <c r="C259" s="6">
        <v>0</v>
      </c>
      <c r="D259" s="6"/>
      <c r="E259" s="6"/>
      <c r="F259" s="6">
        <v>56.67</v>
      </c>
      <c r="G259" s="6">
        <v>325</v>
      </c>
      <c r="H259" s="6">
        <v>500</v>
      </c>
      <c r="I259" s="6"/>
    </row>
    <row r="260" spans="1:9" x14ac:dyDescent="0.35">
      <c r="A260" s="1" t="s">
        <v>796</v>
      </c>
      <c r="B260" s="6" t="s">
        <v>8</v>
      </c>
      <c r="C260" s="6">
        <v>750</v>
      </c>
      <c r="D260" s="6">
        <v>425</v>
      </c>
      <c r="E260" s="6">
        <v>1002.9</v>
      </c>
      <c r="F260" s="6">
        <v>90.93</v>
      </c>
      <c r="G260" s="6" t="s">
        <v>8</v>
      </c>
    </row>
    <row r="261" spans="1:9" x14ac:dyDescent="0.35">
      <c r="A261" t="s">
        <v>8</v>
      </c>
      <c r="B261" s="6"/>
      <c r="C261" s="6"/>
      <c r="D261" s="6"/>
      <c r="E261" s="6"/>
      <c r="F261" s="6"/>
      <c r="G261" s="6"/>
    </row>
    <row r="262" spans="1:9" x14ac:dyDescent="0.35">
      <c r="A262" s="1" t="s">
        <v>797</v>
      </c>
      <c r="B262" s="6">
        <v>2000</v>
      </c>
      <c r="C262" s="6">
        <v>0</v>
      </c>
      <c r="D262" s="6"/>
      <c r="E262" s="6"/>
      <c r="F262" s="6">
        <v>96.06</v>
      </c>
      <c r="G262" s="6">
        <v>78.83</v>
      </c>
      <c r="H262" s="6">
        <v>2000</v>
      </c>
      <c r="I262" s="6"/>
    </row>
    <row r="263" spans="1:9" x14ac:dyDescent="0.35">
      <c r="A263" s="1" t="s">
        <v>798</v>
      </c>
      <c r="B263" s="6" t="s">
        <v>8</v>
      </c>
      <c r="C263" s="6">
        <v>2000</v>
      </c>
      <c r="D263" s="6">
        <v>1921.17</v>
      </c>
      <c r="E263" s="6"/>
      <c r="F263" s="6">
        <v>87</v>
      </c>
      <c r="G263" s="6" t="s">
        <v>8</v>
      </c>
    </row>
    <row r="264" spans="1:9" x14ac:dyDescent="0.35">
      <c r="A264" t="s">
        <v>8</v>
      </c>
      <c r="B264" s="6"/>
      <c r="C264" s="6"/>
      <c r="D264" s="6"/>
      <c r="E264" s="6"/>
      <c r="F264" s="6"/>
      <c r="G264" s="6"/>
    </row>
    <row r="265" spans="1:9" x14ac:dyDescent="0.35">
      <c r="A265" s="1" t="s">
        <v>799</v>
      </c>
      <c r="B265" s="6">
        <v>400</v>
      </c>
      <c r="C265" s="6">
        <v>0</v>
      </c>
      <c r="D265" s="6"/>
      <c r="E265" s="6"/>
      <c r="F265" s="6">
        <v>-2403.71</v>
      </c>
      <c r="G265" s="6">
        <v>10014.84</v>
      </c>
      <c r="H265" s="6">
        <v>5</v>
      </c>
      <c r="I265" s="6"/>
    </row>
    <row r="266" spans="1:9" x14ac:dyDescent="0.35">
      <c r="A266" s="1" t="s">
        <v>800</v>
      </c>
      <c r="B266" s="6" t="s">
        <v>8</v>
      </c>
      <c r="C266" s="6">
        <v>400</v>
      </c>
      <c r="D266" s="6">
        <v>-9614.84</v>
      </c>
      <c r="E266" s="6">
        <v>-148</v>
      </c>
      <c r="F266" s="6">
        <v>1.1100000000000001</v>
      </c>
      <c r="G266" s="6" t="s">
        <v>8</v>
      </c>
    </row>
    <row r="267" spans="1:9" x14ac:dyDescent="0.35">
      <c r="A267" t="s">
        <v>8</v>
      </c>
      <c r="B267" s="6"/>
      <c r="C267" s="6"/>
      <c r="D267" s="6"/>
      <c r="E267" s="6"/>
      <c r="F267" s="6"/>
      <c r="G267" s="6"/>
    </row>
    <row r="268" spans="1:9" x14ac:dyDescent="0.35">
      <c r="A268" s="1" t="s">
        <v>801</v>
      </c>
      <c r="B268" s="6">
        <v>20</v>
      </c>
      <c r="C268" s="6">
        <v>0</v>
      </c>
      <c r="D268" s="6"/>
      <c r="E268" s="6"/>
      <c r="F268" s="6">
        <v>0</v>
      </c>
      <c r="G268" s="6">
        <v>20</v>
      </c>
      <c r="H268" s="6">
        <v>5</v>
      </c>
      <c r="I268" s="6"/>
    </row>
    <row r="269" spans="1:9" x14ac:dyDescent="0.35">
      <c r="A269" s="1" t="s">
        <v>802</v>
      </c>
      <c r="B269" s="6" t="s">
        <v>8</v>
      </c>
      <c r="C269" s="6">
        <v>20</v>
      </c>
      <c r="D269" s="6">
        <v>0</v>
      </c>
      <c r="E269" s="6">
        <v>0</v>
      </c>
      <c r="F269" s="6">
        <v>0</v>
      </c>
      <c r="G269" s="6" t="s">
        <v>8</v>
      </c>
    </row>
    <row r="270" spans="1:9" x14ac:dyDescent="0.35">
      <c r="A270" t="s">
        <v>8</v>
      </c>
      <c r="B270" s="6"/>
      <c r="C270" s="6"/>
      <c r="D270" s="6"/>
      <c r="E270" s="6"/>
      <c r="F270" s="6"/>
      <c r="G270" s="6"/>
    </row>
    <row r="271" spans="1:9" x14ac:dyDescent="0.35">
      <c r="A271" s="1" t="s">
        <v>803</v>
      </c>
      <c r="B271" s="6">
        <v>0</v>
      </c>
      <c r="C271" s="6">
        <v>0</v>
      </c>
      <c r="D271" s="6"/>
      <c r="E271" s="6"/>
      <c r="F271" s="6">
        <v>0</v>
      </c>
      <c r="G271" s="6">
        <v>0</v>
      </c>
      <c r="H271" s="6">
        <v>0</v>
      </c>
      <c r="I271" s="6"/>
    </row>
    <row r="272" spans="1:9" x14ac:dyDescent="0.35">
      <c r="A272" s="1" t="s">
        <v>804</v>
      </c>
      <c r="B272" s="6" t="s">
        <v>8</v>
      </c>
      <c r="C272" s="6">
        <v>0</v>
      </c>
      <c r="D272" s="6">
        <v>0</v>
      </c>
      <c r="E272" s="6">
        <v>200</v>
      </c>
      <c r="F272" s="6">
        <v>100</v>
      </c>
      <c r="G272" s="6" t="s">
        <v>8</v>
      </c>
    </row>
    <row r="273" spans="1:9" x14ac:dyDescent="0.35">
      <c r="A273" t="s">
        <v>8</v>
      </c>
      <c r="B273" s="6"/>
      <c r="C273" s="6"/>
      <c r="D273" s="6"/>
      <c r="E273" s="6"/>
      <c r="F273" s="6"/>
      <c r="G273" s="6"/>
    </row>
    <row r="274" spans="1:9" x14ac:dyDescent="0.35">
      <c r="A274" s="1" t="s">
        <v>805</v>
      </c>
      <c r="B274" s="6">
        <v>0</v>
      </c>
      <c r="C274" s="6">
        <v>0</v>
      </c>
      <c r="D274" s="6"/>
      <c r="E274" s="6"/>
      <c r="F274" s="6">
        <v>0</v>
      </c>
      <c r="G274" s="6">
        <v>0</v>
      </c>
      <c r="H274" s="6">
        <v>0</v>
      </c>
      <c r="I274" s="6"/>
    </row>
    <row r="275" spans="1:9" x14ac:dyDescent="0.35">
      <c r="A275" s="1" t="s">
        <v>806</v>
      </c>
      <c r="B275" s="6" t="s">
        <v>8</v>
      </c>
      <c r="C275" s="6">
        <v>0</v>
      </c>
      <c r="D275" s="6">
        <v>0</v>
      </c>
      <c r="E275" s="6">
        <v>0</v>
      </c>
      <c r="F275" s="6">
        <v>0</v>
      </c>
      <c r="G275" s="6" t="s">
        <v>8</v>
      </c>
      <c r="H275" s="21"/>
      <c r="I275" s="21"/>
    </row>
    <row r="276" spans="1:9" x14ac:dyDescent="0.35">
      <c r="A276" t="s">
        <v>8</v>
      </c>
      <c r="B276" s="6"/>
      <c r="C276" s="6"/>
      <c r="D276" s="6"/>
      <c r="E276" s="6"/>
      <c r="F276" s="6"/>
      <c r="G276" s="6"/>
    </row>
    <row r="277" spans="1:9" x14ac:dyDescent="0.35">
      <c r="A277" s="1" t="s">
        <v>807</v>
      </c>
      <c r="B277" s="6">
        <v>0</v>
      </c>
      <c r="C277" s="6">
        <v>0</v>
      </c>
      <c r="D277" s="6"/>
      <c r="E277" s="6"/>
      <c r="F277" s="6">
        <v>0</v>
      </c>
      <c r="G277" s="6">
        <v>0</v>
      </c>
      <c r="H277" s="6">
        <v>0</v>
      </c>
      <c r="I277" s="6"/>
    </row>
    <row r="278" spans="1:9" x14ac:dyDescent="0.35">
      <c r="A278" s="1" t="s">
        <v>808</v>
      </c>
      <c r="B278" s="6" t="s">
        <v>8</v>
      </c>
      <c r="C278" s="6">
        <v>0</v>
      </c>
      <c r="D278" s="6">
        <v>0</v>
      </c>
      <c r="E278" s="6">
        <v>0</v>
      </c>
      <c r="F278" s="6">
        <v>0</v>
      </c>
      <c r="G278" s="6" t="s">
        <v>8</v>
      </c>
    </row>
    <row r="279" spans="1:9" x14ac:dyDescent="0.35">
      <c r="A279" t="s">
        <v>8</v>
      </c>
      <c r="B279" s="6"/>
      <c r="C279" s="6"/>
      <c r="D279" s="6"/>
      <c r="E279" s="6"/>
      <c r="F279" s="6"/>
      <c r="G279" s="6"/>
    </row>
    <row r="280" spans="1:9" x14ac:dyDescent="0.35">
      <c r="A280" s="1" t="s">
        <v>809</v>
      </c>
      <c r="B280" s="6">
        <v>0</v>
      </c>
      <c r="C280" s="6">
        <v>0</v>
      </c>
      <c r="D280" s="6"/>
      <c r="E280" s="6"/>
      <c r="F280" s="6">
        <v>0</v>
      </c>
      <c r="G280" s="6">
        <v>0</v>
      </c>
      <c r="H280" s="6">
        <v>0</v>
      </c>
      <c r="I280" s="6"/>
    </row>
    <row r="281" spans="1:9" x14ac:dyDescent="0.35">
      <c r="A281" s="1" t="s">
        <v>810</v>
      </c>
      <c r="B281" s="6" t="s">
        <v>8</v>
      </c>
      <c r="C281" s="6">
        <v>0</v>
      </c>
      <c r="D281" s="6">
        <v>0</v>
      </c>
      <c r="E281" s="6">
        <v>0</v>
      </c>
      <c r="F281" s="6">
        <v>0</v>
      </c>
      <c r="G281" s="6" t="s">
        <v>8</v>
      </c>
    </row>
    <row r="282" spans="1:9" x14ac:dyDescent="0.35">
      <c r="A282" t="s">
        <v>8</v>
      </c>
      <c r="B282" s="6"/>
      <c r="C282" s="6"/>
      <c r="D282" s="6"/>
      <c r="E282" s="6"/>
      <c r="F282" s="6"/>
      <c r="G282" s="6"/>
    </row>
    <row r="283" spans="1:9" x14ac:dyDescent="0.35">
      <c r="A283" s="1" t="s">
        <v>811</v>
      </c>
      <c r="B283" s="6">
        <v>0</v>
      </c>
      <c r="C283" s="6">
        <v>0</v>
      </c>
      <c r="D283" s="6"/>
      <c r="E283" s="6"/>
      <c r="F283" s="6">
        <v>0</v>
      </c>
      <c r="G283" s="6">
        <v>-250000</v>
      </c>
      <c r="H283" s="6">
        <v>0</v>
      </c>
      <c r="I283" s="6"/>
    </row>
    <row r="284" spans="1:9" x14ac:dyDescent="0.35">
      <c r="A284" s="1" t="s">
        <v>812</v>
      </c>
      <c r="B284" s="6" t="s">
        <v>8</v>
      </c>
      <c r="C284" s="6">
        <v>0</v>
      </c>
      <c r="D284" s="6">
        <v>250000</v>
      </c>
      <c r="E284" s="6">
        <v>0</v>
      </c>
      <c r="F284" s="6">
        <v>0</v>
      </c>
      <c r="G284" s="6" t="s">
        <v>8</v>
      </c>
    </row>
    <row r="285" spans="1:9" x14ac:dyDescent="0.35">
      <c r="A285" t="s">
        <v>8</v>
      </c>
      <c r="B285" s="6"/>
      <c r="C285" s="6"/>
      <c r="D285" s="6"/>
      <c r="E285" s="6"/>
      <c r="F285" s="6"/>
      <c r="G285" s="6"/>
    </row>
    <row r="286" spans="1:9" x14ac:dyDescent="0.35">
      <c r="A286" s="1" t="s">
        <v>813</v>
      </c>
      <c r="B286" s="6">
        <v>0</v>
      </c>
      <c r="C286" s="6">
        <v>0</v>
      </c>
      <c r="D286" s="6"/>
      <c r="E286" s="6"/>
      <c r="F286" s="6">
        <v>0</v>
      </c>
      <c r="G286" s="6">
        <v>0</v>
      </c>
      <c r="H286" s="6">
        <v>0</v>
      </c>
      <c r="I286" s="6"/>
    </row>
    <row r="287" spans="1:9" x14ac:dyDescent="0.35">
      <c r="A287" s="1" t="s">
        <v>814</v>
      </c>
      <c r="B287" s="6" t="s">
        <v>8</v>
      </c>
      <c r="C287" s="6">
        <v>0</v>
      </c>
      <c r="D287" s="6">
        <v>0</v>
      </c>
      <c r="E287" s="6">
        <v>0</v>
      </c>
      <c r="F287" s="6">
        <v>0</v>
      </c>
      <c r="G287" s="6" t="s">
        <v>8</v>
      </c>
    </row>
    <row r="288" spans="1:9" x14ac:dyDescent="0.35">
      <c r="B288" s="6"/>
      <c r="C288" s="6"/>
      <c r="D288" s="6"/>
      <c r="E288" s="6"/>
      <c r="F288" s="6"/>
      <c r="G288" s="6"/>
    </row>
    <row r="289" spans="1:9" x14ac:dyDescent="0.35">
      <c r="A289" s="1" t="s">
        <v>815</v>
      </c>
      <c r="B289" s="6">
        <v>0</v>
      </c>
      <c r="C289" s="6">
        <v>12666</v>
      </c>
      <c r="D289" s="6"/>
      <c r="E289" s="6"/>
      <c r="F289" s="6">
        <v>100.01</v>
      </c>
      <c r="G289" s="6">
        <v>-0.66</v>
      </c>
      <c r="H289" s="6">
        <v>0</v>
      </c>
      <c r="I289" s="6"/>
    </row>
    <row r="290" spans="1:9" x14ac:dyDescent="0.35">
      <c r="A290" s="1" t="s">
        <v>816</v>
      </c>
      <c r="B290" s="6" t="s">
        <v>8</v>
      </c>
      <c r="C290" s="6">
        <v>12666</v>
      </c>
      <c r="D290" s="6">
        <v>12666.66</v>
      </c>
      <c r="E290" s="6">
        <v>0</v>
      </c>
      <c r="F290" s="6">
        <v>0</v>
      </c>
      <c r="G290" s="6" t="s">
        <v>8</v>
      </c>
    </row>
    <row r="291" spans="1:9" x14ac:dyDescent="0.35">
      <c r="A291" t="s">
        <v>8</v>
      </c>
      <c r="B291" s="6"/>
      <c r="C291" s="6"/>
      <c r="D291" s="6"/>
      <c r="E291" s="6"/>
      <c r="F291" s="6"/>
      <c r="G291" s="6"/>
    </row>
    <row r="292" spans="1:9" x14ac:dyDescent="0.35">
      <c r="A292" s="1" t="s">
        <v>817</v>
      </c>
      <c r="B292" s="6">
        <v>0</v>
      </c>
      <c r="C292" s="6">
        <v>0</v>
      </c>
      <c r="D292" s="6"/>
      <c r="E292" s="6">
        <v>0</v>
      </c>
      <c r="F292" s="6">
        <v>0</v>
      </c>
      <c r="G292" s="6">
        <v>0</v>
      </c>
      <c r="H292" s="37">
        <v>500000</v>
      </c>
      <c r="I292" s="37"/>
    </row>
    <row r="293" spans="1:9" x14ac:dyDescent="0.35">
      <c r="A293" s="1"/>
      <c r="B293" s="6"/>
      <c r="C293" s="6"/>
      <c r="D293" s="6"/>
      <c r="E293" s="6"/>
      <c r="F293" s="6"/>
      <c r="G293" s="6"/>
    </row>
    <row r="294" spans="1:9" x14ac:dyDescent="0.35">
      <c r="A294" s="1" t="s">
        <v>818</v>
      </c>
      <c r="B294" s="6" t="s">
        <v>8</v>
      </c>
      <c r="C294" s="6">
        <v>0</v>
      </c>
      <c r="D294" s="6">
        <v>0</v>
      </c>
      <c r="E294" s="6">
        <v>1250000</v>
      </c>
      <c r="F294" s="6">
        <v>100</v>
      </c>
      <c r="G294" s="6" t="s">
        <v>8</v>
      </c>
      <c r="H294" s="6">
        <v>0</v>
      </c>
      <c r="I294" s="6"/>
    </row>
    <row r="295" spans="1:9" x14ac:dyDescent="0.35">
      <c r="A295" t="s">
        <v>8</v>
      </c>
      <c r="B295" s="6"/>
      <c r="C295" s="6"/>
      <c r="D295" s="6"/>
      <c r="E295" s="6"/>
      <c r="F295" s="6"/>
      <c r="G295" s="6"/>
    </row>
    <row r="296" spans="1:9" x14ac:dyDescent="0.35">
      <c r="A296" s="1" t="s">
        <v>819</v>
      </c>
      <c r="B296" s="6">
        <v>0</v>
      </c>
      <c r="C296" s="6">
        <v>0</v>
      </c>
      <c r="D296" s="6"/>
      <c r="E296" s="6"/>
      <c r="F296" s="6">
        <v>0</v>
      </c>
      <c r="G296" s="6">
        <v>0</v>
      </c>
    </row>
    <row r="297" spans="1:9" x14ac:dyDescent="0.35">
      <c r="A297" s="1" t="s">
        <v>820</v>
      </c>
      <c r="B297" s="6" t="s">
        <v>8</v>
      </c>
      <c r="C297" s="6">
        <v>0</v>
      </c>
      <c r="D297" s="6">
        <v>0</v>
      </c>
      <c r="E297" s="6">
        <v>5324.6</v>
      </c>
      <c r="F297" s="6">
        <v>100</v>
      </c>
      <c r="G297" s="6" t="s">
        <v>8</v>
      </c>
      <c r="H297" s="6">
        <v>0</v>
      </c>
      <c r="I297" s="6"/>
    </row>
    <row r="298" spans="1:9" x14ac:dyDescent="0.35">
      <c r="A298" t="s">
        <v>8</v>
      </c>
      <c r="B298" s="6"/>
      <c r="C298" s="6"/>
      <c r="D298" s="6"/>
      <c r="E298" s="6"/>
      <c r="F298" s="6"/>
      <c r="G298" s="6"/>
    </row>
    <row r="299" spans="1:9" x14ac:dyDescent="0.35">
      <c r="A299" s="1" t="s">
        <v>660</v>
      </c>
      <c r="B299" s="6">
        <v>0</v>
      </c>
      <c r="C299" s="6">
        <v>0</v>
      </c>
      <c r="D299" s="6"/>
      <c r="E299" s="6"/>
      <c r="F299" s="6">
        <v>0</v>
      </c>
      <c r="G299" s="6">
        <v>-924.54</v>
      </c>
    </row>
    <row r="300" spans="1:9" x14ac:dyDescent="0.35">
      <c r="A300" s="1" t="s">
        <v>821</v>
      </c>
      <c r="B300" s="6" t="s">
        <v>8</v>
      </c>
      <c r="C300" s="6">
        <v>0</v>
      </c>
      <c r="D300" s="6">
        <v>924.54</v>
      </c>
      <c r="E300" s="6">
        <v>12425.8</v>
      </c>
      <c r="F300" s="6">
        <v>37.1</v>
      </c>
      <c r="G300" s="6" t="s">
        <v>8</v>
      </c>
      <c r="H300" s="6">
        <v>1000</v>
      </c>
      <c r="I300" s="6"/>
    </row>
    <row r="301" spans="1:9" x14ac:dyDescent="0.35">
      <c r="B301" s="6"/>
      <c r="C301" s="6"/>
      <c r="D301" s="6"/>
      <c r="E301" s="6"/>
      <c r="F301" s="6"/>
      <c r="G301" s="6"/>
    </row>
    <row r="302" spans="1:9" x14ac:dyDescent="0.35">
      <c r="A302" s="1" t="s">
        <v>822</v>
      </c>
      <c r="B302" s="6">
        <v>12500</v>
      </c>
      <c r="C302" s="6">
        <v>0</v>
      </c>
      <c r="D302" s="6"/>
      <c r="E302" s="6"/>
      <c r="F302" s="6">
        <v>69.37</v>
      </c>
      <c r="G302" s="6">
        <v>3829.25</v>
      </c>
      <c r="H302" s="6">
        <v>10000</v>
      </c>
      <c r="I302" s="6"/>
    </row>
    <row r="303" spans="1:9" x14ac:dyDescent="0.35">
      <c r="A303" s="1" t="s">
        <v>823</v>
      </c>
      <c r="B303" s="6" t="s">
        <v>8</v>
      </c>
      <c r="C303" s="6">
        <v>12500</v>
      </c>
      <c r="D303" s="6">
        <v>8670.75</v>
      </c>
      <c r="E303" s="6">
        <v>17317.310000000001</v>
      </c>
      <c r="F303" s="6">
        <v>66.040000000000006</v>
      </c>
      <c r="G303" s="6" t="s">
        <v>8</v>
      </c>
    </row>
    <row r="304" spans="1:9" x14ac:dyDescent="0.35">
      <c r="A304" t="s">
        <v>8</v>
      </c>
      <c r="B304" s="6"/>
      <c r="C304" s="6"/>
      <c r="D304" s="6"/>
      <c r="E304" s="6"/>
      <c r="F304" s="6"/>
      <c r="G304" s="6"/>
    </row>
    <row r="305" spans="1:9" x14ac:dyDescent="0.35">
      <c r="A305" s="1" t="s">
        <v>664</v>
      </c>
      <c r="B305" s="6">
        <v>0</v>
      </c>
      <c r="C305" s="6">
        <v>0</v>
      </c>
      <c r="D305" s="6"/>
      <c r="E305" s="6"/>
      <c r="F305" s="6">
        <v>0</v>
      </c>
      <c r="G305" s="6">
        <v>0</v>
      </c>
      <c r="H305" s="6">
        <v>0</v>
      </c>
      <c r="I305" s="6"/>
    </row>
    <row r="306" spans="1:9" x14ac:dyDescent="0.35">
      <c r="A306" s="1" t="s">
        <v>824</v>
      </c>
      <c r="B306" s="6" t="s">
        <v>8</v>
      </c>
      <c r="C306" s="6">
        <v>0</v>
      </c>
      <c r="D306" s="6">
        <v>0</v>
      </c>
      <c r="E306" s="6">
        <v>494.95</v>
      </c>
      <c r="F306" s="6">
        <v>100</v>
      </c>
      <c r="G306" s="6" t="s">
        <v>8</v>
      </c>
    </row>
    <row r="307" spans="1:9" x14ac:dyDescent="0.35">
      <c r="A307" t="s">
        <v>8</v>
      </c>
      <c r="B307" s="6"/>
      <c r="C307" s="6"/>
      <c r="D307" s="6"/>
      <c r="E307" s="6"/>
      <c r="F307" s="6"/>
      <c r="G307" s="6"/>
    </row>
    <row r="308" spans="1:9" x14ac:dyDescent="0.35">
      <c r="A308" s="1" t="s">
        <v>809</v>
      </c>
      <c r="B308" s="6">
        <v>0</v>
      </c>
      <c r="C308" s="6">
        <v>0</v>
      </c>
      <c r="D308" s="6"/>
      <c r="E308" s="6"/>
      <c r="F308" s="6">
        <v>0</v>
      </c>
      <c r="G308" s="6">
        <v>0</v>
      </c>
      <c r="H308" s="6">
        <v>0</v>
      </c>
      <c r="I308" s="6"/>
    </row>
    <row r="309" spans="1:9" x14ac:dyDescent="0.35">
      <c r="A309" s="1" t="s">
        <v>825</v>
      </c>
      <c r="B309" s="6" t="s">
        <v>8</v>
      </c>
      <c r="C309" s="6">
        <v>0</v>
      </c>
      <c r="D309" s="6">
        <v>0</v>
      </c>
      <c r="E309" s="6">
        <v>0</v>
      </c>
      <c r="F309" s="6">
        <v>0</v>
      </c>
      <c r="G309" s="6" t="s">
        <v>8</v>
      </c>
    </row>
    <row r="310" spans="1:9" x14ac:dyDescent="0.35">
      <c r="A310" t="s">
        <v>8</v>
      </c>
      <c r="B310" s="6"/>
      <c r="C310" s="6"/>
      <c r="D310" s="6"/>
      <c r="E310" s="6"/>
      <c r="F310" s="6"/>
      <c r="G310" s="6"/>
    </row>
    <row r="311" spans="1:9" x14ac:dyDescent="0.35">
      <c r="A311" s="1" t="s">
        <v>826</v>
      </c>
      <c r="B311" s="6">
        <v>551050</v>
      </c>
      <c r="C311" s="6">
        <v>0</v>
      </c>
      <c r="D311" s="6"/>
      <c r="E311" s="6"/>
      <c r="F311" s="6">
        <v>90.96</v>
      </c>
      <c r="G311" s="6">
        <v>49809.64</v>
      </c>
      <c r="H311" s="6">
        <v>585000</v>
      </c>
      <c r="I311" s="6"/>
    </row>
    <row r="312" spans="1:9" x14ac:dyDescent="0.35">
      <c r="A312" s="1" t="s">
        <v>827</v>
      </c>
      <c r="B312" s="6" t="s">
        <v>8</v>
      </c>
      <c r="C312" s="6">
        <v>551050</v>
      </c>
      <c r="D312" s="6">
        <v>501240.36</v>
      </c>
      <c r="E312" s="6">
        <v>428287.01</v>
      </c>
      <c r="F312" s="6">
        <v>68.55</v>
      </c>
      <c r="G312" s="6" t="s">
        <v>8</v>
      </c>
    </row>
    <row r="313" spans="1:9" x14ac:dyDescent="0.35">
      <c r="A313" t="s">
        <v>8</v>
      </c>
      <c r="B313" s="6"/>
      <c r="C313" s="6"/>
      <c r="D313" s="6"/>
      <c r="E313" s="6"/>
      <c r="F313" s="6"/>
      <c r="G313" s="6"/>
    </row>
    <row r="314" spans="1:9" x14ac:dyDescent="0.35">
      <c r="A314" s="1" t="s">
        <v>828</v>
      </c>
      <c r="B314" s="6">
        <v>25000</v>
      </c>
      <c r="C314" s="6">
        <v>0</v>
      </c>
      <c r="D314" s="6"/>
      <c r="E314" s="6"/>
      <c r="F314" s="6">
        <v>258.73</v>
      </c>
      <c r="G314" s="6">
        <v>-39682.379999999997</v>
      </c>
      <c r="H314" s="6">
        <v>40000</v>
      </c>
      <c r="I314" s="6"/>
    </row>
    <row r="315" spans="1:9" x14ac:dyDescent="0.35">
      <c r="A315" s="1" t="s">
        <v>829</v>
      </c>
      <c r="B315" s="6" t="s">
        <v>8</v>
      </c>
      <c r="C315" s="6">
        <v>25000</v>
      </c>
      <c r="D315" s="6">
        <v>64682.38</v>
      </c>
      <c r="E315" s="6">
        <v>27400</v>
      </c>
      <c r="F315" s="6">
        <v>65.069999999999993</v>
      </c>
      <c r="G315" s="6" t="s">
        <v>8</v>
      </c>
    </row>
    <row r="316" spans="1:9" x14ac:dyDescent="0.35">
      <c r="A316" t="s">
        <v>8</v>
      </c>
      <c r="B316" s="6"/>
      <c r="C316" s="6"/>
      <c r="D316" s="6"/>
      <c r="E316" s="6"/>
      <c r="F316" s="6"/>
      <c r="G316" s="6"/>
    </row>
    <row r="317" spans="1:9" x14ac:dyDescent="0.35">
      <c r="A317" s="1" t="s">
        <v>830</v>
      </c>
      <c r="B317" s="6">
        <v>0</v>
      </c>
      <c r="C317" s="6">
        <v>0</v>
      </c>
      <c r="D317" s="6"/>
      <c r="E317" s="6"/>
      <c r="F317" s="6">
        <v>0</v>
      </c>
      <c r="G317" s="6">
        <v>0</v>
      </c>
      <c r="H317" s="6">
        <v>0</v>
      </c>
      <c r="I317" s="6"/>
    </row>
    <row r="318" spans="1:9" x14ac:dyDescent="0.35">
      <c r="A318" s="1" t="s">
        <v>831</v>
      </c>
      <c r="B318" s="6" t="s">
        <v>8</v>
      </c>
      <c r="C318" s="6">
        <v>0</v>
      </c>
      <c r="D318" s="6">
        <v>0</v>
      </c>
      <c r="E318" s="6">
        <v>0</v>
      </c>
      <c r="F318" s="6">
        <v>0</v>
      </c>
      <c r="G318" s="6" t="s">
        <v>8</v>
      </c>
      <c r="H318" s="21"/>
      <c r="I318" s="21"/>
    </row>
    <row r="319" spans="1:9" x14ac:dyDescent="0.35">
      <c r="A319" s="1"/>
      <c r="B319" s="6"/>
      <c r="C319" s="6"/>
      <c r="D319" s="6"/>
      <c r="E319" s="6"/>
      <c r="F319" s="6"/>
      <c r="G319" s="6"/>
    </row>
    <row r="320" spans="1:9" x14ac:dyDescent="0.35">
      <c r="A320" s="1" t="s">
        <v>832</v>
      </c>
      <c r="B320" s="6">
        <v>327555</v>
      </c>
      <c r="C320" s="6">
        <v>0</v>
      </c>
      <c r="D320" s="6"/>
      <c r="E320" s="6"/>
      <c r="F320" s="6">
        <v>78.11</v>
      </c>
      <c r="G320" s="6">
        <v>71715.149999999994</v>
      </c>
      <c r="H320" s="6">
        <v>285000</v>
      </c>
      <c r="I320" s="6"/>
    </row>
    <row r="321" spans="1:12" x14ac:dyDescent="0.35">
      <c r="A321" s="1" t="s">
        <v>833</v>
      </c>
      <c r="B321" s="6" t="s">
        <v>8</v>
      </c>
      <c r="C321" s="6">
        <v>327555</v>
      </c>
      <c r="D321" s="6">
        <v>255839.85</v>
      </c>
      <c r="E321" s="6">
        <v>212447.24</v>
      </c>
      <c r="F321" s="6">
        <v>66.53</v>
      </c>
      <c r="G321" s="6" t="s">
        <v>8</v>
      </c>
    </row>
    <row r="322" spans="1:12" x14ac:dyDescent="0.35">
      <c r="A322" t="s">
        <v>8</v>
      </c>
      <c r="B322" s="6"/>
      <c r="C322" s="6"/>
      <c r="D322" s="6"/>
      <c r="E322" s="6"/>
      <c r="F322" s="6"/>
      <c r="G322" s="6"/>
    </row>
    <row r="323" spans="1:12" x14ac:dyDescent="0.35">
      <c r="A323" s="1" t="s">
        <v>660</v>
      </c>
      <c r="B323" s="6">
        <v>6600</v>
      </c>
      <c r="C323" s="6">
        <v>0</v>
      </c>
      <c r="D323" s="6"/>
      <c r="E323" s="6"/>
      <c r="F323" s="6">
        <v>14.54</v>
      </c>
      <c r="G323" s="6">
        <v>5640.56</v>
      </c>
      <c r="H323" s="6">
        <v>1000</v>
      </c>
      <c r="I323" s="6"/>
    </row>
    <row r="324" spans="1:12" x14ac:dyDescent="0.35">
      <c r="A324" s="1" t="s">
        <v>834</v>
      </c>
      <c r="B324" s="6" t="s">
        <v>8</v>
      </c>
      <c r="C324" s="6">
        <v>6600</v>
      </c>
      <c r="D324" s="6">
        <v>959.44</v>
      </c>
      <c r="E324" s="6">
        <v>9246.8700000000008</v>
      </c>
      <c r="F324" s="6">
        <v>58.38</v>
      </c>
      <c r="G324" s="6" t="s">
        <v>8</v>
      </c>
    </row>
    <row r="325" spans="1:12" x14ac:dyDescent="0.35">
      <c r="B325" s="6"/>
      <c r="C325" s="6"/>
      <c r="D325" s="6"/>
      <c r="E325" s="6"/>
      <c r="F325" s="6"/>
      <c r="G325" s="6"/>
    </row>
    <row r="326" spans="1:12" x14ac:dyDescent="0.35">
      <c r="A326" s="1" t="s">
        <v>660</v>
      </c>
      <c r="B326" s="6">
        <v>900</v>
      </c>
      <c r="C326" s="6">
        <v>0</v>
      </c>
      <c r="D326" s="6"/>
      <c r="E326" s="6"/>
      <c r="F326" s="6">
        <v>76.819999999999993</v>
      </c>
      <c r="G326" s="6">
        <v>208.59</v>
      </c>
      <c r="H326" s="6">
        <v>750</v>
      </c>
      <c r="I326" s="6"/>
    </row>
    <row r="327" spans="1:12" x14ac:dyDescent="0.35">
      <c r="A327" s="1" t="s">
        <v>835</v>
      </c>
      <c r="B327" s="6" t="s">
        <v>8</v>
      </c>
      <c r="C327" s="6">
        <v>900</v>
      </c>
      <c r="D327" s="6">
        <v>691.41</v>
      </c>
      <c r="E327" s="6">
        <v>1433.77</v>
      </c>
      <c r="F327" s="6">
        <v>76.180000000000007</v>
      </c>
      <c r="G327" s="6" t="s">
        <v>8</v>
      </c>
    </row>
    <row r="328" spans="1:12" x14ac:dyDescent="0.35">
      <c r="A328" t="s">
        <v>8</v>
      </c>
      <c r="B328" s="6"/>
      <c r="C328" s="6"/>
      <c r="D328" s="6"/>
      <c r="E328" s="6"/>
      <c r="F328" s="6"/>
      <c r="G328" s="6"/>
    </row>
    <row r="329" spans="1:12" x14ac:dyDescent="0.35">
      <c r="A329" s="1" t="s">
        <v>836</v>
      </c>
      <c r="B329" s="6">
        <v>70</v>
      </c>
      <c r="C329" s="6">
        <v>69930</v>
      </c>
      <c r="D329" s="6"/>
      <c r="E329" s="6"/>
      <c r="F329" s="6">
        <v>78.209999999999994</v>
      </c>
      <c r="G329" s="6">
        <v>15252.93</v>
      </c>
      <c r="H329" s="6">
        <v>57962</v>
      </c>
      <c r="I329" s="6"/>
    </row>
    <row r="330" spans="1:12" x14ac:dyDescent="0.35">
      <c r="A330" s="1" t="s">
        <v>837</v>
      </c>
      <c r="B330" s="6" t="s">
        <v>8</v>
      </c>
      <c r="C330" s="6">
        <v>70000</v>
      </c>
      <c r="D330" s="6">
        <v>54747.07</v>
      </c>
      <c r="E330" s="6">
        <v>46940.12</v>
      </c>
      <c r="F330" s="6">
        <v>70.73</v>
      </c>
      <c r="G330" s="6" t="s">
        <v>8</v>
      </c>
      <c r="H330" s="21"/>
      <c r="I330" s="21"/>
    </row>
    <row r="331" spans="1:12" x14ac:dyDescent="0.35">
      <c r="B331" s="6"/>
      <c r="C331" s="6"/>
      <c r="D331" s="6"/>
      <c r="E331" s="6"/>
      <c r="F331" s="6"/>
      <c r="G331" s="6"/>
    </row>
    <row r="332" spans="1:12" x14ac:dyDescent="0.35">
      <c r="A332" s="1" t="s">
        <v>840</v>
      </c>
      <c r="B332" s="6">
        <v>0</v>
      </c>
      <c r="C332" s="6">
        <v>0</v>
      </c>
      <c r="D332" s="6"/>
      <c r="E332" s="6"/>
      <c r="F332" s="6">
        <v>0</v>
      </c>
      <c r="G332" s="6">
        <v>0</v>
      </c>
      <c r="H332" s="6">
        <v>0</v>
      </c>
      <c r="I332" s="6"/>
    </row>
    <row r="333" spans="1:12" x14ac:dyDescent="0.35">
      <c r="A333" s="1" t="s">
        <v>841</v>
      </c>
      <c r="B333" s="6" t="s">
        <v>8</v>
      </c>
      <c r="C333" s="6">
        <v>0</v>
      </c>
      <c r="D333" s="6">
        <v>0</v>
      </c>
      <c r="E333" s="6">
        <v>2794.53</v>
      </c>
      <c r="F333" s="6">
        <v>189.89</v>
      </c>
      <c r="G333" s="6" t="s">
        <v>8</v>
      </c>
    </row>
    <row r="334" spans="1:12" x14ac:dyDescent="0.35">
      <c r="A334" t="s">
        <v>8</v>
      </c>
      <c r="B334" s="6"/>
      <c r="C334" s="6"/>
      <c r="D334" s="6"/>
      <c r="E334" s="6"/>
      <c r="F334" s="6"/>
      <c r="G334" s="6"/>
      <c r="L334" s="6"/>
    </row>
    <row r="335" spans="1:12" x14ac:dyDescent="0.35">
      <c r="A335" s="1" t="s">
        <v>842</v>
      </c>
      <c r="B335" s="6">
        <v>0</v>
      </c>
      <c r="C335" s="6">
        <v>0</v>
      </c>
      <c r="D335" s="6"/>
      <c r="E335" s="6"/>
      <c r="F335" s="6">
        <v>0</v>
      </c>
      <c r="G335" s="6">
        <v>-5.53</v>
      </c>
      <c r="H335" s="30">
        <v>85000</v>
      </c>
      <c r="I335" s="30"/>
    </row>
    <row r="336" spans="1:12" x14ac:dyDescent="0.35">
      <c r="A336" s="1" t="s">
        <v>843</v>
      </c>
      <c r="B336" s="6" t="s">
        <v>8</v>
      </c>
      <c r="C336" s="6">
        <v>0</v>
      </c>
      <c r="D336" s="6">
        <v>5.53</v>
      </c>
      <c r="E336" s="6">
        <v>22.51</v>
      </c>
      <c r="F336" s="6">
        <v>86.64</v>
      </c>
      <c r="G336" s="6" t="s">
        <v>8</v>
      </c>
    </row>
    <row r="337" spans="1:9" x14ac:dyDescent="0.35">
      <c r="A337" t="s">
        <v>8</v>
      </c>
      <c r="B337" s="6"/>
      <c r="C337" s="6"/>
      <c r="D337" s="6"/>
      <c r="E337" s="6"/>
      <c r="F337" s="6"/>
      <c r="G337" s="6"/>
    </row>
    <row r="338" spans="1:9" x14ac:dyDescent="0.35">
      <c r="A338" s="1" t="s">
        <v>844</v>
      </c>
      <c r="B338" s="6">
        <v>0</v>
      </c>
      <c r="C338" s="6">
        <v>0</v>
      </c>
      <c r="D338" s="6"/>
      <c r="E338" s="6"/>
      <c r="F338" s="6">
        <v>0</v>
      </c>
      <c r="G338" s="6">
        <v>0</v>
      </c>
      <c r="H338" s="6">
        <v>0</v>
      </c>
      <c r="I338" s="6"/>
    </row>
    <row r="339" spans="1:9" x14ac:dyDescent="0.35">
      <c r="A339" s="1" t="s">
        <v>845</v>
      </c>
      <c r="B339" s="6" t="s">
        <v>8</v>
      </c>
      <c r="C339" s="6">
        <v>0</v>
      </c>
      <c r="D339" s="6">
        <v>0</v>
      </c>
      <c r="E339" s="6">
        <v>0</v>
      </c>
      <c r="F339" s="6">
        <v>0</v>
      </c>
      <c r="G339" s="6" t="s">
        <v>8</v>
      </c>
    </row>
    <row r="340" spans="1:9" x14ac:dyDescent="0.35">
      <c r="A340" t="s">
        <v>8</v>
      </c>
      <c r="B340" s="6"/>
      <c r="C340" s="6"/>
      <c r="D340" s="6"/>
      <c r="E340" s="6"/>
      <c r="F340" s="6"/>
      <c r="G340" s="6"/>
    </row>
    <row r="341" spans="1:9" x14ac:dyDescent="0.35">
      <c r="A341" s="1" t="s">
        <v>846</v>
      </c>
      <c r="B341" s="6">
        <v>0</v>
      </c>
      <c r="C341" s="6">
        <v>0</v>
      </c>
      <c r="D341" s="6"/>
      <c r="E341" s="6"/>
      <c r="F341" s="6">
        <v>0</v>
      </c>
      <c r="G341" s="6">
        <v>0</v>
      </c>
      <c r="H341" s="6">
        <v>0</v>
      </c>
      <c r="I341" s="6"/>
    </row>
    <row r="342" spans="1:9" x14ac:dyDescent="0.35">
      <c r="A342" s="1" t="s">
        <v>847</v>
      </c>
      <c r="B342" s="6" t="s">
        <v>8</v>
      </c>
      <c r="C342" s="6">
        <v>0</v>
      </c>
      <c r="D342" s="6">
        <v>0</v>
      </c>
      <c r="E342" s="6">
        <v>0</v>
      </c>
      <c r="F342" s="6">
        <v>0</v>
      </c>
      <c r="G342" s="6" t="s">
        <v>8</v>
      </c>
    </row>
    <row r="343" spans="1:9" x14ac:dyDescent="0.35">
      <c r="A343" t="s">
        <v>8</v>
      </c>
      <c r="B343" s="6"/>
      <c r="C343" s="6"/>
      <c r="D343" s="6"/>
      <c r="E343" s="6"/>
      <c r="F343" s="6"/>
      <c r="G343" s="6"/>
    </row>
    <row r="344" spans="1:9" x14ac:dyDescent="0.35">
      <c r="A344" s="1" t="s">
        <v>848</v>
      </c>
      <c r="B344" s="6">
        <v>0</v>
      </c>
      <c r="C344" s="6">
        <v>0</v>
      </c>
      <c r="D344" s="6"/>
      <c r="E344" s="6"/>
      <c r="F344" s="6">
        <v>0</v>
      </c>
      <c r="G344" s="6">
        <v>0</v>
      </c>
      <c r="H344" s="6">
        <v>0</v>
      </c>
      <c r="I344" s="6"/>
    </row>
    <row r="345" spans="1:9" x14ac:dyDescent="0.35">
      <c r="A345" s="1" t="s">
        <v>849</v>
      </c>
      <c r="B345" s="6" t="s">
        <v>8</v>
      </c>
      <c r="C345" s="6">
        <v>0</v>
      </c>
      <c r="D345" s="6">
        <v>0</v>
      </c>
      <c r="E345" s="6">
        <v>30219.98</v>
      </c>
      <c r="F345" s="6">
        <v>100</v>
      </c>
      <c r="G345" s="6" t="s">
        <v>8</v>
      </c>
    </row>
    <row r="346" spans="1:9" x14ac:dyDescent="0.35">
      <c r="A346" s="1"/>
      <c r="B346" s="6"/>
      <c r="C346" s="6"/>
      <c r="D346" s="6"/>
      <c r="E346" s="6"/>
      <c r="F346" s="6"/>
      <c r="G346" s="6"/>
    </row>
    <row r="347" spans="1:9" x14ac:dyDescent="0.35">
      <c r="A347" s="1" t="s">
        <v>388</v>
      </c>
      <c r="B347" s="6">
        <v>0</v>
      </c>
      <c r="C347" s="6">
        <v>0</v>
      </c>
      <c r="D347" s="6"/>
      <c r="E347" s="6"/>
      <c r="F347" s="6">
        <v>0</v>
      </c>
      <c r="G347" s="6">
        <v>0</v>
      </c>
      <c r="H347" s="6">
        <v>0</v>
      </c>
      <c r="I347" s="6"/>
    </row>
    <row r="348" spans="1:9" x14ac:dyDescent="0.35">
      <c r="A348" s="1" t="s">
        <v>850</v>
      </c>
      <c r="B348" s="6" t="s">
        <v>8</v>
      </c>
      <c r="C348" s="6">
        <v>0</v>
      </c>
      <c r="D348" s="6">
        <v>0</v>
      </c>
      <c r="E348" s="6">
        <v>0</v>
      </c>
      <c r="F348" s="6">
        <v>0</v>
      </c>
      <c r="G348" s="6" t="s">
        <v>8</v>
      </c>
    </row>
    <row r="349" spans="1:9" x14ac:dyDescent="0.35">
      <c r="A349" s="1"/>
      <c r="B349" s="6"/>
      <c r="C349" s="6"/>
      <c r="D349" s="6"/>
      <c r="E349" s="6"/>
      <c r="F349" s="6"/>
      <c r="G349" s="6"/>
    </row>
    <row r="350" spans="1:9" x14ac:dyDescent="0.35">
      <c r="A350" s="1" t="s">
        <v>851</v>
      </c>
      <c r="B350" s="6">
        <v>0</v>
      </c>
      <c r="C350" s="6">
        <v>0</v>
      </c>
      <c r="D350" s="6"/>
      <c r="E350" s="6"/>
      <c r="F350" s="6">
        <v>0</v>
      </c>
      <c r="G350" s="6">
        <v>0</v>
      </c>
      <c r="H350" s="6">
        <v>0</v>
      </c>
      <c r="I350" s="6"/>
    </row>
    <row r="351" spans="1:9" x14ac:dyDescent="0.35">
      <c r="A351" s="1" t="s">
        <v>852</v>
      </c>
      <c r="B351" s="6" t="s">
        <v>8</v>
      </c>
      <c r="C351" s="6">
        <v>0</v>
      </c>
      <c r="D351" s="6">
        <v>0</v>
      </c>
      <c r="E351" s="6">
        <v>0</v>
      </c>
      <c r="F351" s="6">
        <v>0</v>
      </c>
      <c r="G351" s="6" t="s">
        <v>8</v>
      </c>
    </row>
    <row r="352" spans="1:9" x14ac:dyDescent="0.35">
      <c r="A352" t="s">
        <v>8</v>
      </c>
      <c r="B352" s="6"/>
      <c r="C352" s="6"/>
      <c r="D352" s="6"/>
      <c r="E352" s="6"/>
      <c r="F352" s="6"/>
      <c r="G352" s="6"/>
    </row>
    <row r="353" spans="1:9" x14ac:dyDescent="0.35">
      <c r="A353" s="1" t="s">
        <v>402</v>
      </c>
      <c r="B353" s="6">
        <v>0</v>
      </c>
      <c r="C353" s="6">
        <v>0</v>
      </c>
      <c r="D353" s="6"/>
      <c r="E353" s="6"/>
      <c r="F353" s="6">
        <v>0</v>
      </c>
      <c r="G353" s="6">
        <v>0</v>
      </c>
      <c r="H353" s="6">
        <v>0</v>
      </c>
      <c r="I353" s="6"/>
    </row>
    <row r="354" spans="1:9" x14ac:dyDescent="0.35">
      <c r="A354" s="1" t="s">
        <v>853</v>
      </c>
      <c r="B354" s="6" t="s">
        <v>8</v>
      </c>
      <c r="C354" s="6">
        <v>0</v>
      </c>
      <c r="D354" s="6">
        <v>0</v>
      </c>
      <c r="E354" s="6">
        <v>0</v>
      </c>
      <c r="F354" s="6">
        <v>0</v>
      </c>
      <c r="G354" s="6" t="s">
        <v>8</v>
      </c>
    </row>
    <row r="355" spans="1:9" x14ac:dyDescent="0.35">
      <c r="B355" s="6"/>
      <c r="C355" s="6"/>
      <c r="D355" s="6"/>
      <c r="E355" s="6"/>
      <c r="F355" s="6"/>
      <c r="G355" s="6"/>
    </row>
    <row r="356" spans="1:9" x14ac:dyDescent="0.35">
      <c r="A356" s="1" t="s">
        <v>854</v>
      </c>
      <c r="B356" s="6">
        <v>0</v>
      </c>
      <c r="C356" s="6">
        <v>0</v>
      </c>
      <c r="D356" s="6"/>
      <c r="E356" s="6"/>
      <c r="F356" s="6">
        <v>0</v>
      </c>
      <c r="G356" s="6">
        <v>0</v>
      </c>
      <c r="H356" s="6">
        <v>0</v>
      </c>
      <c r="I356" s="6"/>
    </row>
    <row r="357" spans="1:9" x14ac:dyDescent="0.35">
      <c r="A357" s="1" t="s">
        <v>855</v>
      </c>
      <c r="B357" s="6" t="s">
        <v>8</v>
      </c>
      <c r="C357" s="6">
        <v>0</v>
      </c>
      <c r="D357" s="6">
        <v>0</v>
      </c>
      <c r="E357" s="6">
        <v>0</v>
      </c>
      <c r="F357" s="6">
        <v>0</v>
      </c>
      <c r="G357" s="6" t="s">
        <v>8</v>
      </c>
    </row>
    <row r="358" spans="1:9" x14ac:dyDescent="0.35">
      <c r="B358" s="6"/>
      <c r="C358" s="6"/>
      <c r="D358" s="6"/>
      <c r="E358" s="6"/>
      <c r="F358" s="6"/>
      <c r="G358" s="6"/>
      <c r="H358">
        <v>0</v>
      </c>
    </row>
    <row r="359" spans="1:9" x14ac:dyDescent="0.35">
      <c r="A359" s="1" t="s">
        <v>856</v>
      </c>
      <c r="B359" s="6">
        <v>0</v>
      </c>
      <c r="C359" s="6">
        <v>0</v>
      </c>
      <c r="D359" s="6"/>
      <c r="E359" s="6"/>
      <c r="F359" s="6">
        <v>0</v>
      </c>
      <c r="G359" s="6">
        <v>-20000</v>
      </c>
    </row>
    <row r="360" spans="1:9" x14ac:dyDescent="0.35">
      <c r="A360" s="1" t="s">
        <v>857</v>
      </c>
      <c r="B360" s="6" t="s">
        <v>8</v>
      </c>
      <c r="C360" s="6">
        <v>0</v>
      </c>
      <c r="D360" s="6">
        <v>20000</v>
      </c>
      <c r="E360" s="6">
        <v>0</v>
      </c>
      <c r="F360" s="6">
        <v>0</v>
      </c>
      <c r="G360" s="6" t="s">
        <v>8</v>
      </c>
    </row>
    <row r="361" spans="1:9" x14ac:dyDescent="0.35">
      <c r="A361" s="1"/>
      <c r="B361" s="6"/>
      <c r="C361" s="6"/>
      <c r="D361" s="6"/>
      <c r="E361" s="6"/>
      <c r="F361" s="6"/>
      <c r="G361" s="6"/>
    </row>
    <row r="362" spans="1:9" x14ac:dyDescent="0.35">
      <c r="A362" s="23" t="s">
        <v>858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  <c r="G362" s="6"/>
      <c r="H362" s="6">
        <v>0</v>
      </c>
      <c r="I362" s="6"/>
    </row>
    <row r="363" spans="1:9" x14ac:dyDescent="0.35">
      <c r="A363" s="1" t="s">
        <v>859</v>
      </c>
      <c r="B363" s="6"/>
      <c r="C363" s="6"/>
      <c r="D363" s="6"/>
      <c r="E363" s="6"/>
      <c r="F363" s="6"/>
      <c r="G363" s="6"/>
    </row>
    <row r="364" spans="1:9" x14ac:dyDescent="0.35">
      <c r="A364" t="s">
        <v>8</v>
      </c>
      <c r="B364" s="6">
        <v>0</v>
      </c>
      <c r="C364" s="6">
        <v>0</v>
      </c>
      <c r="D364" s="6"/>
      <c r="E364" s="6"/>
      <c r="F364" s="6">
        <v>0</v>
      </c>
      <c r="G364" s="6">
        <v>0</v>
      </c>
      <c r="H364" s="6">
        <v>0</v>
      </c>
      <c r="I364" s="6"/>
    </row>
    <row r="365" spans="1:9" x14ac:dyDescent="0.35">
      <c r="A365" s="1" t="s">
        <v>860</v>
      </c>
      <c r="B365" s="6"/>
      <c r="C365" s="6"/>
      <c r="D365" s="6"/>
      <c r="E365" s="6"/>
      <c r="F365" s="6"/>
      <c r="G365" s="6"/>
    </row>
    <row r="366" spans="1:9" x14ac:dyDescent="0.35">
      <c r="A366" s="1" t="s">
        <v>861</v>
      </c>
      <c r="B366" s="6"/>
      <c r="C366" s="6"/>
      <c r="D366" s="6"/>
      <c r="E366" s="6"/>
      <c r="F366" s="6"/>
      <c r="G366" s="6"/>
    </row>
    <row r="367" spans="1:9" x14ac:dyDescent="0.35">
      <c r="A367" t="s">
        <v>8</v>
      </c>
      <c r="B367" s="6">
        <v>433650</v>
      </c>
      <c r="C367" s="6">
        <v>0</v>
      </c>
      <c r="D367" s="6"/>
      <c r="E367" s="6"/>
      <c r="F367" s="6">
        <v>0</v>
      </c>
      <c r="G367" s="6">
        <v>433650</v>
      </c>
      <c r="H367" s="6">
        <v>0</v>
      </c>
      <c r="I367" s="6"/>
    </row>
    <row r="368" spans="1:9" x14ac:dyDescent="0.35">
      <c r="A368" s="1" t="s">
        <v>862</v>
      </c>
      <c r="B368" s="6" t="s">
        <v>8</v>
      </c>
      <c r="C368" s="6">
        <v>433650</v>
      </c>
      <c r="D368" s="6">
        <v>0</v>
      </c>
      <c r="E368" s="6">
        <v>0</v>
      </c>
      <c r="F368" s="6">
        <v>0</v>
      </c>
      <c r="G368" s="6" t="s">
        <v>8</v>
      </c>
    </row>
    <row r="369" spans="1:9" x14ac:dyDescent="0.35">
      <c r="A369" s="1" t="s">
        <v>863</v>
      </c>
      <c r="B369" s="6"/>
      <c r="C369" s="6"/>
      <c r="D369" s="6"/>
      <c r="E369" s="6"/>
      <c r="F369" s="6"/>
      <c r="G369" s="6"/>
    </row>
    <row r="370" spans="1:9" x14ac:dyDescent="0.35">
      <c r="A370" t="s">
        <v>8</v>
      </c>
      <c r="B370" s="6">
        <v>8231</v>
      </c>
      <c r="C370" s="6">
        <v>0</v>
      </c>
      <c r="D370" s="6"/>
      <c r="E370" s="6"/>
      <c r="F370" s="6">
        <v>0</v>
      </c>
      <c r="G370" s="6">
        <v>8231</v>
      </c>
      <c r="H370" s="6">
        <v>0</v>
      </c>
      <c r="I370" s="6"/>
    </row>
    <row r="371" spans="1:9" x14ac:dyDescent="0.35">
      <c r="A371" s="1" t="s">
        <v>842</v>
      </c>
      <c r="B371" s="6" t="s">
        <v>8</v>
      </c>
      <c r="C371" s="6">
        <v>8231</v>
      </c>
      <c r="D371" s="6">
        <v>0</v>
      </c>
      <c r="E371" s="6">
        <v>0</v>
      </c>
      <c r="F371" s="6">
        <v>0</v>
      </c>
      <c r="G371" s="6" t="s">
        <v>8</v>
      </c>
    </row>
    <row r="372" spans="1:9" x14ac:dyDescent="0.35">
      <c r="A372" s="1" t="s">
        <v>864</v>
      </c>
      <c r="B372" s="6"/>
      <c r="C372" s="6"/>
      <c r="D372" s="6"/>
      <c r="E372" s="6"/>
      <c r="F372" s="6"/>
      <c r="G372" s="6"/>
    </row>
    <row r="373" spans="1:9" x14ac:dyDescent="0.35">
      <c r="A373" t="s">
        <v>8</v>
      </c>
      <c r="B373" s="6">
        <v>100</v>
      </c>
      <c r="C373" s="6">
        <v>0</v>
      </c>
      <c r="D373" s="6"/>
      <c r="E373" s="6"/>
      <c r="F373" s="6">
        <v>0</v>
      </c>
      <c r="G373" s="6">
        <v>100</v>
      </c>
      <c r="H373" s="6">
        <v>0</v>
      </c>
      <c r="I373" s="6"/>
    </row>
    <row r="374" spans="1:9" x14ac:dyDescent="0.35">
      <c r="A374" s="1" t="s">
        <v>865</v>
      </c>
      <c r="B374" s="6" t="s">
        <v>8</v>
      </c>
      <c r="C374" s="6">
        <v>100</v>
      </c>
      <c r="D374" s="6">
        <v>0</v>
      </c>
      <c r="E374" s="6">
        <v>0</v>
      </c>
      <c r="F374" s="6">
        <v>0</v>
      </c>
      <c r="G374" s="6" t="s">
        <v>8</v>
      </c>
    </row>
    <row r="375" spans="1:9" x14ac:dyDescent="0.35">
      <c r="A375" s="1" t="s">
        <v>866</v>
      </c>
      <c r="B375" s="6"/>
      <c r="C375" s="6"/>
      <c r="D375" s="6"/>
      <c r="E375" s="6"/>
      <c r="F375" s="6"/>
      <c r="G375" s="6"/>
    </row>
    <row r="376" spans="1:9" x14ac:dyDescent="0.35">
      <c r="A376" t="s">
        <v>8</v>
      </c>
      <c r="B376" s="6">
        <v>0</v>
      </c>
      <c r="C376" s="6">
        <v>0</v>
      </c>
      <c r="D376" s="6"/>
      <c r="E376" s="6"/>
      <c r="F376" s="6">
        <v>0</v>
      </c>
      <c r="G376" s="6">
        <v>0</v>
      </c>
      <c r="H376" s="6">
        <v>0</v>
      </c>
      <c r="I376" s="6"/>
    </row>
    <row r="377" spans="1:9" x14ac:dyDescent="0.35">
      <c r="A377" s="1" t="s">
        <v>626</v>
      </c>
      <c r="B377" s="6" t="s">
        <v>8</v>
      </c>
      <c r="C377" s="6">
        <v>0</v>
      </c>
      <c r="D377" s="6">
        <v>0</v>
      </c>
      <c r="E377" s="6">
        <v>0</v>
      </c>
      <c r="F377" s="6">
        <v>0</v>
      </c>
      <c r="G377" s="6" t="s">
        <v>8</v>
      </c>
    </row>
    <row r="378" spans="1:9" x14ac:dyDescent="0.35">
      <c r="A378" s="1" t="s">
        <v>867</v>
      </c>
      <c r="B378" s="6"/>
      <c r="C378" s="6"/>
      <c r="D378" s="6"/>
      <c r="E378" s="6"/>
      <c r="F378" s="6"/>
      <c r="G378" s="6"/>
    </row>
    <row r="379" spans="1:9" x14ac:dyDescent="0.35">
      <c r="A379" t="s">
        <v>8</v>
      </c>
      <c r="B379" s="6">
        <v>0</v>
      </c>
      <c r="C379" s="6">
        <v>0</v>
      </c>
      <c r="D379" s="6"/>
      <c r="E379" s="6"/>
      <c r="F379" s="6">
        <v>0</v>
      </c>
      <c r="G379" s="6">
        <v>-100525.81</v>
      </c>
      <c r="H379" s="6">
        <v>100000</v>
      </c>
      <c r="I379" s="6"/>
    </row>
    <row r="380" spans="1:9" x14ac:dyDescent="0.35">
      <c r="A380" s="1" t="s">
        <v>632</v>
      </c>
      <c r="B380" s="6" t="s">
        <v>8</v>
      </c>
      <c r="C380" s="6">
        <v>0</v>
      </c>
      <c r="D380" s="6">
        <v>100525.81</v>
      </c>
      <c r="E380" s="6">
        <v>0</v>
      </c>
      <c r="F380" s="6">
        <v>0</v>
      </c>
      <c r="G380" s="6" t="s">
        <v>8</v>
      </c>
    </row>
    <row r="381" spans="1:9" x14ac:dyDescent="0.35">
      <c r="A381" s="1" t="s">
        <v>868</v>
      </c>
      <c r="B381" s="6"/>
      <c r="C381" s="6"/>
      <c r="D381" s="6"/>
      <c r="E381" s="6"/>
      <c r="F381" s="6"/>
      <c r="G381" s="6"/>
    </row>
    <row r="382" spans="1:9" x14ac:dyDescent="0.35">
      <c r="A382" t="s">
        <v>8</v>
      </c>
      <c r="B382" s="6">
        <v>0</v>
      </c>
      <c r="C382" s="6">
        <v>0</v>
      </c>
      <c r="D382" s="6"/>
      <c r="E382" s="6"/>
      <c r="F382" s="6">
        <v>0</v>
      </c>
      <c r="G382" s="6">
        <v>-282.23</v>
      </c>
      <c r="H382" s="6">
        <v>300</v>
      </c>
      <c r="I382" s="6"/>
    </row>
    <row r="383" spans="1:9" x14ac:dyDescent="0.35">
      <c r="A383" s="1" t="s">
        <v>660</v>
      </c>
      <c r="B383" s="6" t="s">
        <v>8</v>
      </c>
      <c r="C383" s="6">
        <v>0</v>
      </c>
      <c r="D383" s="6">
        <v>282.23</v>
      </c>
      <c r="E383" s="6">
        <v>0</v>
      </c>
      <c r="F383" s="6">
        <v>0</v>
      </c>
      <c r="G383" s="6" t="s">
        <v>8</v>
      </c>
    </row>
    <row r="384" spans="1:9" x14ac:dyDescent="0.35">
      <c r="A384" s="1" t="s">
        <v>869</v>
      </c>
      <c r="B384" s="6"/>
      <c r="C384" s="6"/>
      <c r="D384" s="6"/>
      <c r="E384" s="6"/>
      <c r="F384" s="6"/>
      <c r="G384" s="6"/>
    </row>
    <row r="385" spans="1:9" x14ac:dyDescent="0.35">
      <c r="A385" t="s">
        <v>8</v>
      </c>
      <c r="B385" s="6">
        <v>0</v>
      </c>
      <c r="C385" s="6">
        <v>0</v>
      </c>
      <c r="D385" s="6"/>
      <c r="E385" s="6"/>
      <c r="F385" s="6">
        <v>0</v>
      </c>
      <c r="G385" s="6">
        <v>0</v>
      </c>
      <c r="H385" s="6">
        <v>0</v>
      </c>
      <c r="I385" s="6"/>
    </row>
    <row r="386" spans="1:9" x14ac:dyDescent="0.35">
      <c r="A386" s="1" t="s">
        <v>870</v>
      </c>
      <c r="B386" s="6" t="s">
        <v>8</v>
      </c>
      <c r="C386" s="6">
        <v>0</v>
      </c>
      <c r="D386" s="6">
        <v>0</v>
      </c>
      <c r="E386" s="6">
        <v>0</v>
      </c>
      <c r="F386" s="6">
        <v>0</v>
      </c>
      <c r="G386" s="6" t="s">
        <v>8</v>
      </c>
    </row>
    <row r="387" spans="1:9" x14ac:dyDescent="0.35">
      <c r="A387" s="1" t="s">
        <v>871</v>
      </c>
      <c r="B387" s="6"/>
      <c r="C387" s="6"/>
      <c r="D387" s="6"/>
      <c r="E387" s="6"/>
      <c r="F387" s="6"/>
      <c r="G387" s="6"/>
    </row>
    <row r="388" spans="1:9" x14ac:dyDescent="0.35">
      <c r="A388" t="s">
        <v>8</v>
      </c>
      <c r="B388" s="6">
        <v>0</v>
      </c>
      <c r="C388" s="6">
        <v>0</v>
      </c>
      <c r="D388" s="6"/>
      <c r="E388" s="6"/>
      <c r="F388" s="6">
        <v>0</v>
      </c>
      <c r="G388" s="6">
        <v>0</v>
      </c>
      <c r="H388" s="6">
        <v>0</v>
      </c>
      <c r="I388" s="6"/>
    </row>
    <row r="389" spans="1:9" x14ac:dyDescent="0.35">
      <c r="A389" s="1" t="s">
        <v>815</v>
      </c>
      <c r="B389" s="6" t="s">
        <v>8</v>
      </c>
      <c r="C389" s="6">
        <v>0</v>
      </c>
      <c r="D389" s="6">
        <v>0</v>
      </c>
      <c r="E389" s="6">
        <v>0</v>
      </c>
      <c r="F389" s="6">
        <v>0</v>
      </c>
      <c r="G389" s="6" t="s">
        <v>8</v>
      </c>
    </row>
    <row r="390" spans="1:9" x14ac:dyDescent="0.35">
      <c r="A390" s="1" t="s">
        <v>872</v>
      </c>
      <c r="B390" s="6"/>
      <c r="C390" s="6"/>
      <c r="D390" s="6"/>
      <c r="E390" s="6"/>
      <c r="F390" s="6"/>
      <c r="G390" s="6"/>
    </row>
    <row r="391" spans="1:9" x14ac:dyDescent="0.35">
      <c r="A391" t="s">
        <v>8</v>
      </c>
      <c r="B391" s="6">
        <v>0</v>
      </c>
      <c r="C391" s="6">
        <v>0</v>
      </c>
      <c r="D391" s="6"/>
      <c r="E391" s="6"/>
      <c r="F391" s="6">
        <v>0</v>
      </c>
      <c r="G391" s="6">
        <v>0</v>
      </c>
      <c r="H391" s="6">
        <v>0</v>
      </c>
      <c r="I391" s="6"/>
    </row>
    <row r="392" spans="1:9" x14ac:dyDescent="0.35">
      <c r="B392" s="6" t="s">
        <v>8</v>
      </c>
      <c r="C392" s="6">
        <v>0</v>
      </c>
      <c r="D392" s="6">
        <v>0</v>
      </c>
      <c r="E392" s="6">
        <v>0</v>
      </c>
      <c r="F392" s="6">
        <v>0</v>
      </c>
      <c r="G392" s="6" t="s">
        <v>8</v>
      </c>
    </row>
    <row r="393" spans="1:9" x14ac:dyDescent="0.35">
      <c r="A393" s="1" t="s">
        <v>842</v>
      </c>
      <c r="B393" s="6"/>
      <c r="C393" s="6"/>
      <c r="D393" s="6"/>
      <c r="E393" s="6"/>
      <c r="F393" s="6"/>
      <c r="G393" s="6"/>
    </row>
    <row r="394" spans="1:9" x14ac:dyDescent="0.35">
      <c r="A394" s="1" t="s">
        <v>873</v>
      </c>
      <c r="B394" s="6"/>
      <c r="C394" s="6"/>
      <c r="D394" s="6"/>
      <c r="E394" s="6"/>
      <c r="F394" s="6"/>
      <c r="G394" s="6"/>
    </row>
    <row r="395" spans="1:9" x14ac:dyDescent="0.35">
      <c r="A395" t="s">
        <v>8</v>
      </c>
      <c r="B395" s="6">
        <v>15</v>
      </c>
      <c r="C395" s="6">
        <v>0</v>
      </c>
      <c r="D395" s="6"/>
      <c r="E395" s="6"/>
      <c r="F395" s="6">
        <v>17.600000000000001</v>
      </c>
      <c r="G395" s="6">
        <v>12.36</v>
      </c>
      <c r="H395" s="6">
        <v>3</v>
      </c>
      <c r="I395" s="6"/>
    </row>
    <row r="396" spans="1:9" x14ac:dyDescent="0.35">
      <c r="A396" s="1" t="s">
        <v>874</v>
      </c>
      <c r="B396" s="6" t="s">
        <v>8</v>
      </c>
      <c r="C396" s="6">
        <v>15</v>
      </c>
      <c r="D396" s="6">
        <v>2.64</v>
      </c>
      <c r="E396" s="6">
        <v>4.3</v>
      </c>
      <c r="F396" s="6">
        <v>88.11</v>
      </c>
      <c r="G396" s="6" t="s">
        <v>8</v>
      </c>
    </row>
    <row r="397" spans="1:9" x14ac:dyDescent="0.35">
      <c r="A397" s="1" t="s">
        <v>875</v>
      </c>
      <c r="B397" s="6"/>
      <c r="C397" s="6"/>
      <c r="D397" s="6"/>
      <c r="E397" s="6"/>
      <c r="F397" s="6"/>
      <c r="G397" s="6"/>
    </row>
    <row r="398" spans="1:9" x14ac:dyDescent="0.35">
      <c r="A398" t="s">
        <v>8</v>
      </c>
      <c r="B398" s="6">
        <v>2006</v>
      </c>
      <c r="C398" s="6">
        <v>0</v>
      </c>
      <c r="D398" s="6"/>
      <c r="E398" s="6"/>
      <c r="F398" s="6">
        <v>94.97</v>
      </c>
      <c r="G398" s="6">
        <v>100.97</v>
      </c>
      <c r="H398" s="6">
        <v>2000</v>
      </c>
      <c r="I398" s="6"/>
    </row>
    <row r="399" spans="1:9" x14ac:dyDescent="0.35">
      <c r="B399" s="6" t="s">
        <v>8</v>
      </c>
      <c r="C399" s="6">
        <v>2006</v>
      </c>
      <c r="D399" s="6">
        <v>1905.03</v>
      </c>
      <c r="E399" s="6">
        <v>1291.0999999999999</v>
      </c>
      <c r="F399" s="6">
        <v>85.79</v>
      </c>
      <c r="G399" s="6" t="s">
        <v>8</v>
      </c>
    </row>
    <row r="400" spans="1:9" x14ac:dyDescent="0.35">
      <c r="A400" s="1" t="s">
        <v>842</v>
      </c>
      <c r="B400" s="6"/>
      <c r="C400" s="6"/>
      <c r="D400" s="6"/>
      <c r="E400" s="6"/>
      <c r="F400" s="6"/>
      <c r="G400" s="6"/>
    </row>
    <row r="401" spans="1:9" x14ac:dyDescent="0.35">
      <c r="A401" s="1" t="s">
        <v>876</v>
      </c>
      <c r="B401" s="6"/>
      <c r="C401" s="6"/>
      <c r="D401" s="6"/>
      <c r="E401" s="6"/>
      <c r="F401" s="6"/>
      <c r="G401" s="6"/>
    </row>
    <row r="402" spans="1:9" x14ac:dyDescent="0.35">
      <c r="A402" t="s">
        <v>8</v>
      </c>
      <c r="B402" s="6">
        <v>80</v>
      </c>
      <c r="C402" s="6">
        <v>0</v>
      </c>
      <c r="D402" s="6"/>
      <c r="E402" s="6"/>
      <c r="F402" s="6">
        <v>63.04</v>
      </c>
      <c r="G402" s="6">
        <v>29.57</v>
      </c>
      <c r="H402" s="6">
        <v>55</v>
      </c>
      <c r="I402" s="6"/>
    </row>
    <row r="403" spans="1:9" x14ac:dyDescent="0.35">
      <c r="A403" s="1" t="s">
        <v>877</v>
      </c>
      <c r="B403" s="6" t="s">
        <v>8</v>
      </c>
      <c r="C403" s="6">
        <v>80</v>
      </c>
      <c r="D403" s="6">
        <v>50.43</v>
      </c>
      <c r="E403" s="6">
        <v>133.54</v>
      </c>
      <c r="F403" s="6">
        <v>78.209999999999994</v>
      </c>
      <c r="G403" s="6" t="s">
        <v>8</v>
      </c>
    </row>
    <row r="404" spans="1:9" x14ac:dyDescent="0.35">
      <c r="A404" s="1" t="s">
        <v>878</v>
      </c>
      <c r="B404" s="6"/>
      <c r="C404" s="6"/>
      <c r="D404" s="6"/>
      <c r="E404" s="6"/>
      <c r="F404" s="6"/>
      <c r="G404" s="6"/>
    </row>
    <row r="405" spans="1:9" x14ac:dyDescent="0.35">
      <c r="A405" s="1"/>
      <c r="B405" s="6">
        <v>2660</v>
      </c>
      <c r="C405" s="6">
        <v>0</v>
      </c>
      <c r="D405" s="6"/>
      <c r="E405" s="6"/>
      <c r="F405" s="6">
        <v>59.65</v>
      </c>
      <c r="G405" s="6">
        <v>1073.18</v>
      </c>
      <c r="H405" s="6">
        <v>1650</v>
      </c>
      <c r="I405" s="6"/>
    </row>
    <row r="406" spans="1:9" x14ac:dyDescent="0.35">
      <c r="A406" s="1"/>
      <c r="B406" s="6" t="s">
        <v>8</v>
      </c>
      <c r="C406" s="6">
        <v>2660</v>
      </c>
      <c r="D406" s="6">
        <v>1586.82</v>
      </c>
      <c r="E406" s="6">
        <v>1104.3399999999999</v>
      </c>
      <c r="F406" s="6">
        <v>83.8</v>
      </c>
      <c r="G406" s="6" t="s">
        <v>8</v>
      </c>
      <c r="H406" s="21"/>
      <c r="I406" s="21"/>
    </row>
    <row r="407" spans="1:9" x14ac:dyDescent="0.35">
      <c r="A407" s="2" t="s">
        <v>938</v>
      </c>
      <c r="B407" s="6"/>
      <c r="C407" s="6"/>
      <c r="D407" s="6"/>
      <c r="E407" s="6"/>
      <c r="F407" s="6"/>
      <c r="G407" s="6"/>
    </row>
    <row r="408" spans="1:9" x14ac:dyDescent="0.35">
      <c r="A408" s="1" t="s">
        <v>660</v>
      </c>
      <c r="B408" s="6"/>
      <c r="C408" s="6"/>
      <c r="D408" s="6"/>
      <c r="E408" s="6"/>
      <c r="F408" s="6"/>
      <c r="G408" s="6"/>
    </row>
    <row r="409" spans="1:9" x14ac:dyDescent="0.35">
      <c r="A409" s="1" t="s">
        <v>889</v>
      </c>
      <c r="B409" s="6"/>
      <c r="C409" s="6"/>
      <c r="D409" s="6"/>
      <c r="E409" s="6"/>
      <c r="F409" s="6"/>
      <c r="G409" s="6"/>
    </row>
    <row r="410" spans="1:9" x14ac:dyDescent="0.35">
      <c r="A410" t="s">
        <v>8</v>
      </c>
      <c r="B410" s="6">
        <v>1000</v>
      </c>
      <c r="C410" s="6">
        <v>0</v>
      </c>
      <c r="D410" s="6"/>
      <c r="E410" s="6"/>
      <c r="F410" s="6">
        <v>0</v>
      </c>
      <c r="G410" s="6">
        <v>1000</v>
      </c>
      <c r="H410" s="6">
        <v>0</v>
      </c>
      <c r="I410" s="6"/>
    </row>
    <row r="411" spans="1:9" x14ac:dyDescent="0.35">
      <c r="A411" s="1" t="s">
        <v>664</v>
      </c>
      <c r="B411" s="6" t="s">
        <v>8</v>
      </c>
      <c r="C411" s="6">
        <v>1000</v>
      </c>
      <c r="D411" s="6">
        <v>0</v>
      </c>
      <c r="E411" s="6">
        <v>32.94</v>
      </c>
      <c r="F411" s="6">
        <v>100</v>
      </c>
      <c r="G411" s="6" t="s">
        <v>8</v>
      </c>
    </row>
    <row r="412" spans="1:9" x14ac:dyDescent="0.35">
      <c r="A412" s="1" t="s">
        <v>890</v>
      </c>
      <c r="B412" s="6"/>
      <c r="C412" s="6"/>
      <c r="D412" s="6"/>
      <c r="E412" s="6"/>
      <c r="F412" s="6"/>
      <c r="G412" s="6"/>
    </row>
    <row r="413" spans="1:9" x14ac:dyDescent="0.35">
      <c r="A413" t="s">
        <v>8</v>
      </c>
      <c r="B413" s="6">
        <v>1000</v>
      </c>
      <c r="C413" s="6">
        <v>0</v>
      </c>
      <c r="D413" s="6"/>
      <c r="E413" s="6"/>
      <c r="F413" s="6">
        <v>0</v>
      </c>
      <c r="G413" s="6">
        <v>1000</v>
      </c>
      <c r="H413" s="6">
        <v>0</v>
      </c>
      <c r="I413" s="6"/>
    </row>
    <row r="414" spans="1:9" x14ac:dyDescent="0.35">
      <c r="A414" s="1" t="s">
        <v>678</v>
      </c>
      <c r="B414" s="6" t="s">
        <v>8</v>
      </c>
      <c r="C414" s="6">
        <v>1000</v>
      </c>
      <c r="D414" s="6">
        <v>0</v>
      </c>
      <c r="E414" s="6">
        <v>0</v>
      </c>
      <c r="F414" s="6">
        <v>0</v>
      </c>
      <c r="G414" s="6" t="s">
        <v>8</v>
      </c>
    </row>
    <row r="415" spans="1:9" x14ac:dyDescent="0.35">
      <c r="A415" s="1" t="s">
        <v>891</v>
      </c>
      <c r="B415" s="6"/>
      <c r="C415" s="6"/>
      <c r="D415" s="6"/>
      <c r="E415" s="6"/>
      <c r="F415" s="6"/>
      <c r="G415" s="6"/>
    </row>
    <row r="416" spans="1:9" x14ac:dyDescent="0.35">
      <c r="A416" t="s">
        <v>8</v>
      </c>
      <c r="B416" s="6">
        <v>200</v>
      </c>
      <c r="C416" s="6">
        <v>0</v>
      </c>
      <c r="D416" s="6"/>
      <c r="E416" s="6"/>
      <c r="F416" s="6">
        <v>105</v>
      </c>
      <c r="G416" s="6">
        <v>-10</v>
      </c>
      <c r="H416" s="6">
        <v>220</v>
      </c>
      <c r="I416" s="6"/>
    </row>
    <row r="417" spans="1:12" x14ac:dyDescent="0.35">
      <c r="A417" s="1" t="s">
        <v>892</v>
      </c>
      <c r="B417" s="6" t="s">
        <v>8</v>
      </c>
      <c r="C417" s="6">
        <v>200</v>
      </c>
      <c r="D417" s="6">
        <v>210</v>
      </c>
      <c r="E417" s="6">
        <v>420</v>
      </c>
      <c r="F417" s="6">
        <v>77.78</v>
      </c>
      <c r="G417" s="6" t="s">
        <v>8</v>
      </c>
    </row>
    <row r="418" spans="1:12" x14ac:dyDescent="0.35">
      <c r="A418" s="1" t="s">
        <v>893</v>
      </c>
      <c r="B418" s="6"/>
      <c r="C418" s="6"/>
      <c r="D418" s="6"/>
      <c r="E418" s="6"/>
      <c r="F418" s="6"/>
      <c r="G418" s="6"/>
    </row>
    <row r="419" spans="1:12" x14ac:dyDescent="0.35">
      <c r="A419" t="s">
        <v>8</v>
      </c>
      <c r="B419" s="6">
        <v>0</v>
      </c>
      <c r="C419" s="6">
        <v>0</v>
      </c>
      <c r="D419" s="6"/>
      <c r="E419" s="6"/>
      <c r="F419" s="6">
        <v>0</v>
      </c>
      <c r="G419" s="6">
        <v>-24959.919999999998</v>
      </c>
      <c r="H419" s="6">
        <v>25000</v>
      </c>
      <c r="I419" s="6"/>
    </row>
    <row r="420" spans="1:12" x14ac:dyDescent="0.35">
      <c r="A420" s="1" t="s">
        <v>894</v>
      </c>
      <c r="B420" s="6" t="s">
        <v>8</v>
      </c>
      <c r="C420" s="6">
        <v>0</v>
      </c>
      <c r="D420" s="6">
        <v>24959.919999999998</v>
      </c>
      <c r="E420" s="6">
        <v>20173.07</v>
      </c>
      <c r="F420" s="6">
        <v>0</v>
      </c>
      <c r="G420" s="6" t="s">
        <v>8</v>
      </c>
    </row>
    <row r="421" spans="1:12" x14ac:dyDescent="0.35">
      <c r="A421" s="1" t="s">
        <v>895</v>
      </c>
      <c r="B421" s="6"/>
      <c r="C421" s="6"/>
      <c r="D421" s="6"/>
      <c r="E421" s="6"/>
      <c r="F421" s="6"/>
      <c r="G421" s="6"/>
    </row>
    <row r="422" spans="1:12" x14ac:dyDescent="0.35">
      <c r="A422" t="s">
        <v>8</v>
      </c>
      <c r="B422" s="6">
        <v>835000</v>
      </c>
      <c r="C422" s="6">
        <v>0</v>
      </c>
      <c r="D422" s="6"/>
      <c r="E422" s="6"/>
      <c r="F422" s="6">
        <v>87.75</v>
      </c>
      <c r="G422" s="6">
        <v>102265.09</v>
      </c>
      <c r="H422" s="32">
        <v>918500</v>
      </c>
      <c r="I422" s="32"/>
      <c r="L422" s="33">
        <v>0.1</v>
      </c>
    </row>
    <row r="423" spans="1:12" x14ac:dyDescent="0.35">
      <c r="A423" s="1" t="s">
        <v>896</v>
      </c>
      <c r="B423" s="6" t="s">
        <v>8</v>
      </c>
      <c r="C423" s="6">
        <v>835000</v>
      </c>
      <c r="D423" s="6">
        <v>732734.91</v>
      </c>
      <c r="E423" s="6">
        <v>553916.19999999995</v>
      </c>
      <c r="F423" s="6">
        <v>71.97</v>
      </c>
      <c r="G423" s="6" t="s">
        <v>8</v>
      </c>
    </row>
    <row r="424" spans="1:12" x14ac:dyDescent="0.35">
      <c r="A424" s="1" t="s">
        <v>897</v>
      </c>
      <c r="B424" s="6"/>
      <c r="C424" s="6"/>
      <c r="D424" s="6"/>
      <c r="E424" s="6"/>
      <c r="F424" s="6"/>
      <c r="G424" s="6"/>
    </row>
    <row r="425" spans="1:12" x14ac:dyDescent="0.35">
      <c r="A425" t="s">
        <v>8</v>
      </c>
      <c r="B425" s="6">
        <v>255000</v>
      </c>
      <c r="C425" s="6">
        <v>0</v>
      </c>
      <c r="D425" s="6"/>
      <c r="E425" s="6"/>
      <c r="F425" s="6">
        <v>90.41</v>
      </c>
      <c r="G425" s="6">
        <v>24450.7</v>
      </c>
      <c r="H425" s="32">
        <v>280500</v>
      </c>
      <c r="I425" s="32"/>
      <c r="L425" s="33">
        <v>0.1</v>
      </c>
    </row>
    <row r="426" spans="1:12" x14ac:dyDescent="0.35">
      <c r="A426" s="1" t="s">
        <v>491</v>
      </c>
      <c r="B426" s="6" t="s">
        <v>8</v>
      </c>
      <c r="C426" s="6">
        <v>255000</v>
      </c>
      <c r="D426" s="6">
        <v>230549.3</v>
      </c>
      <c r="E426" s="6">
        <v>183384.66</v>
      </c>
      <c r="F426" s="6">
        <v>74.03</v>
      </c>
      <c r="G426" s="6" t="s">
        <v>8</v>
      </c>
    </row>
    <row r="427" spans="1:12" x14ac:dyDescent="0.35">
      <c r="A427" s="1" t="s">
        <v>898</v>
      </c>
      <c r="B427" s="6"/>
      <c r="C427" s="6"/>
      <c r="D427" s="6"/>
      <c r="E427" s="6"/>
      <c r="F427" s="6"/>
      <c r="G427" s="6"/>
    </row>
    <row r="428" spans="1:12" x14ac:dyDescent="0.35">
      <c r="A428" t="s">
        <v>8</v>
      </c>
      <c r="B428" s="6">
        <v>0</v>
      </c>
      <c r="C428" s="6">
        <v>0</v>
      </c>
      <c r="D428" s="6"/>
      <c r="E428" s="6"/>
      <c r="F428" s="6">
        <v>0</v>
      </c>
      <c r="G428" s="6">
        <v>0</v>
      </c>
      <c r="H428" s="6">
        <v>0</v>
      </c>
      <c r="I428" s="6"/>
    </row>
    <row r="429" spans="1:12" x14ac:dyDescent="0.35">
      <c r="A429" s="1" t="s">
        <v>899</v>
      </c>
      <c r="B429" s="6" t="s">
        <v>8</v>
      </c>
      <c r="C429" s="6">
        <v>0</v>
      </c>
      <c r="D429" s="6">
        <v>0</v>
      </c>
      <c r="E429" s="6">
        <v>0</v>
      </c>
      <c r="F429" s="6">
        <v>0</v>
      </c>
      <c r="G429" s="6" t="s">
        <v>8</v>
      </c>
    </row>
    <row r="430" spans="1:12" x14ac:dyDescent="0.35">
      <c r="A430" s="1" t="s">
        <v>900</v>
      </c>
      <c r="B430" s="6"/>
      <c r="C430" s="6"/>
      <c r="D430" s="6"/>
      <c r="E430" s="6"/>
      <c r="F430" s="6"/>
      <c r="G430" s="6"/>
    </row>
    <row r="431" spans="1:12" x14ac:dyDescent="0.35">
      <c r="A431" t="s">
        <v>8</v>
      </c>
      <c r="B431" s="6">
        <v>7000</v>
      </c>
      <c r="C431" s="6">
        <v>0</v>
      </c>
      <c r="D431" s="6"/>
      <c r="E431" s="6"/>
      <c r="F431" s="6">
        <v>127.4</v>
      </c>
      <c r="G431" s="6">
        <v>-1917.71</v>
      </c>
      <c r="H431" s="6">
        <v>9000</v>
      </c>
      <c r="I431" s="6"/>
    </row>
    <row r="432" spans="1:12" x14ac:dyDescent="0.35">
      <c r="A432" s="1" t="s">
        <v>901</v>
      </c>
      <c r="B432" s="6" t="s">
        <v>8</v>
      </c>
      <c r="C432" s="6">
        <v>7000</v>
      </c>
      <c r="D432" s="6">
        <v>8917.7099999999991</v>
      </c>
      <c r="E432" s="6">
        <v>7278.88</v>
      </c>
      <c r="F432" s="6">
        <v>73.86</v>
      </c>
      <c r="G432" s="6" t="s">
        <v>8</v>
      </c>
    </row>
    <row r="433" spans="1:9" x14ac:dyDescent="0.35">
      <c r="A433" s="1" t="s">
        <v>902</v>
      </c>
      <c r="B433" s="6"/>
      <c r="C433" s="6"/>
      <c r="D433" s="6"/>
      <c r="E433" s="6"/>
      <c r="F433" s="6"/>
      <c r="G433" s="6"/>
    </row>
    <row r="434" spans="1:9" x14ac:dyDescent="0.35">
      <c r="A434" t="s">
        <v>8</v>
      </c>
      <c r="B434" s="6">
        <v>0</v>
      </c>
      <c r="C434" s="6">
        <v>0</v>
      </c>
      <c r="D434" s="6"/>
      <c r="E434" s="6"/>
      <c r="F434" s="6">
        <v>0</v>
      </c>
      <c r="G434" s="6">
        <v>0</v>
      </c>
      <c r="H434" s="6">
        <v>0</v>
      </c>
      <c r="I434" s="6"/>
    </row>
    <row r="435" spans="1:9" x14ac:dyDescent="0.35">
      <c r="A435" s="1" t="s">
        <v>903</v>
      </c>
      <c r="B435" s="6" t="s">
        <v>8</v>
      </c>
      <c r="C435" s="6">
        <v>0</v>
      </c>
      <c r="D435" s="6">
        <v>0</v>
      </c>
      <c r="E435" s="6">
        <v>75</v>
      </c>
      <c r="F435" s="6">
        <v>100</v>
      </c>
      <c r="G435" s="6" t="s">
        <v>8</v>
      </c>
    </row>
    <row r="436" spans="1:9" x14ac:dyDescent="0.35">
      <c r="A436" s="1" t="s">
        <v>904</v>
      </c>
      <c r="B436" s="6"/>
      <c r="C436" s="6"/>
      <c r="D436" s="6"/>
      <c r="E436" s="6"/>
      <c r="F436" s="6"/>
      <c r="G436" s="6"/>
    </row>
    <row r="437" spans="1:9" x14ac:dyDescent="0.35">
      <c r="A437" t="s">
        <v>8</v>
      </c>
      <c r="B437" s="6">
        <v>30000</v>
      </c>
      <c r="C437" s="6">
        <v>0</v>
      </c>
      <c r="D437" s="6"/>
      <c r="E437" s="6"/>
      <c r="F437" s="6">
        <v>81.25</v>
      </c>
      <c r="G437" s="6">
        <v>5625.08</v>
      </c>
      <c r="H437" s="6">
        <v>30000</v>
      </c>
      <c r="I437" s="6"/>
    </row>
    <row r="438" spans="1:9" x14ac:dyDescent="0.35">
      <c r="A438" s="1" t="s">
        <v>905</v>
      </c>
      <c r="B438" s="6" t="s">
        <v>8</v>
      </c>
      <c r="C438" s="6">
        <v>30000</v>
      </c>
      <c r="D438" s="6">
        <v>24374.92</v>
      </c>
      <c r="E438" s="6">
        <v>23701.16</v>
      </c>
      <c r="F438" s="6">
        <v>79.819999999999993</v>
      </c>
      <c r="G438" s="6" t="s">
        <v>8</v>
      </c>
    </row>
    <row r="439" spans="1:9" x14ac:dyDescent="0.35">
      <c r="A439" s="1" t="s">
        <v>906</v>
      </c>
      <c r="B439" s="6"/>
      <c r="C439" s="6"/>
      <c r="D439" s="6"/>
      <c r="E439" s="6"/>
      <c r="F439" s="6"/>
      <c r="G439" s="6"/>
    </row>
    <row r="440" spans="1:9" x14ac:dyDescent="0.35">
      <c r="A440" t="s">
        <v>8</v>
      </c>
      <c r="B440" s="6">
        <v>420000</v>
      </c>
      <c r="C440" s="6">
        <v>0</v>
      </c>
      <c r="D440" s="6"/>
      <c r="E440" s="6"/>
      <c r="F440" s="6">
        <v>88.79</v>
      </c>
      <c r="G440" s="6">
        <v>47067.09</v>
      </c>
      <c r="H440" s="6">
        <v>420000</v>
      </c>
      <c r="I440" s="6"/>
    </row>
    <row r="441" spans="1:9" x14ac:dyDescent="0.35">
      <c r="A441" s="1" t="s">
        <v>907</v>
      </c>
      <c r="B441" s="6" t="s">
        <v>8</v>
      </c>
      <c r="C441" s="6">
        <v>420000</v>
      </c>
      <c r="D441" s="6">
        <v>372932.91</v>
      </c>
      <c r="E441" s="6">
        <v>306217.07</v>
      </c>
      <c r="F441" s="6">
        <v>71.84</v>
      </c>
      <c r="G441" s="6" t="s">
        <v>8</v>
      </c>
    </row>
    <row r="442" spans="1:9" x14ac:dyDescent="0.35">
      <c r="A442" s="1" t="s">
        <v>908</v>
      </c>
      <c r="B442" s="6"/>
      <c r="C442" s="6"/>
      <c r="D442" s="6"/>
      <c r="E442" s="6"/>
      <c r="F442" s="6"/>
      <c r="G442" s="6"/>
    </row>
    <row r="443" spans="1:9" x14ac:dyDescent="0.35">
      <c r="A443" t="s">
        <v>8</v>
      </c>
      <c r="B443" s="6">
        <v>8000</v>
      </c>
      <c r="C443" s="6">
        <v>0</v>
      </c>
      <c r="D443" s="6"/>
      <c r="E443" s="6"/>
      <c r="F443" s="6">
        <v>-62.78</v>
      </c>
      <c r="G443" s="6">
        <v>13022.74</v>
      </c>
      <c r="H443" s="6">
        <v>0</v>
      </c>
      <c r="I443" s="6"/>
    </row>
    <row r="444" spans="1:9" x14ac:dyDescent="0.35">
      <c r="A444" s="1" t="s">
        <v>909</v>
      </c>
      <c r="B444" s="6" t="s">
        <v>8</v>
      </c>
      <c r="C444" s="6">
        <v>8000</v>
      </c>
      <c r="D444" s="6">
        <v>-5022.74</v>
      </c>
      <c r="E444" s="6">
        <v>6289.11</v>
      </c>
      <c r="F444" s="6">
        <v>0</v>
      </c>
      <c r="G444" s="6" t="s">
        <v>8</v>
      </c>
    </row>
    <row r="445" spans="1:9" x14ac:dyDescent="0.35">
      <c r="A445" s="1" t="s">
        <v>910</v>
      </c>
      <c r="B445" s="6"/>
      <c r="C445" s="6"/>
      <c r="D445" s="6"/>
      <c r="E445" s="6"/>
      <c r="F445" s="6"/>
      <c r="G445" s="6"/>
    </row>
    <row r="446" spans="1:9" x14ac:dyDescent="0.35">
      <c r="A446" t="s">
        <v>8</v>
      </c>
      <c r="B446" s="6">
        <v>13000</v>
      </c>
      <c r="C446" s="6">
        <v>0</v>
      </c>
      <c r="D446" s="6"/>
      <c r="E446" s="6"/>
      <c r="F446" s="6">
        <v>30.71</v>
      </c>
      <c r="G446" s="6">
        <v>9007.2000000000007</v>
      </c>
      <c r="H446" s="6">
        <v>13000</v>
      </c>
      <c r="I446" s="6"/>
    </row>
    <row r="447" spans="1:9" x14ac:dyDescent="0.35">
      <c r="A447" s="1" t="s">
        <v>911</v>
      </c>
      <c r="B447" s="6" t="s">
        <v>8</v>
      </c>
      <c r="C447" s="6">
        <v>13000</v>
      </c>
      <c r="D447" s="6">
        <v>3992.8</v>
      </c>
      <c r="E447" s="6">
        <v>2860</v>
      </c>
      <c r="F447" s="6">
        <v>0</v>
      </c>
      <c r="G447" s="6" t="s">
        <v>8</v>
      </c>
    </row>
    <row r="448" spans="1:9" x14ac:dyDescent="0.35">
      <c r="A448" s="1" t="s">
        <v>912</v>
      </c>
      <c r="B448" s="6"/>
      <c r="C448" s="6"/>
      <c r="D448" s="6"/>
      <c r="E448" s="6"/>
      <c r="F448" s="6"/>
      <c r="G448" s="6"/>
    </row>
    <row r="449" spans="1:9" x14ac:dyDescent="0.35">
      <c r="A449" t="s">
        <v>8</v>
      </c>
      <c r="B449" s="6">
        <v>8000</v>
      </c>
      <c r="C449" s="6">
        <v>0</v>
      </c>
      <c r="D449" s="6"/>
      <c r="E449" s="6"/>
      <c r="F449" s="6">
        <v>114.07</v>
      </c>
      <c r="G449" s="6">
        <v>-1125.24</v>
      </c>
      <c r="H449" s="6">
        <v>10000</v>
      </c>
      <c r="I449" s="6"/>
    </row>
    <row r="450" spans="1:9" x14ac:dyDescent="0.35">
      <c r="A450" s="1" t="s">
        <v>913</v>
      </c>
      <c r="B450" s="6" t="s">
        <v>8</v>
      </c>
      <c r="C450" s="6">
        <v>8000</v>
      </c>
      <c r="D450" s="6">
        <v>9125.24</v>
      </c>
      <c r="E450" s="6">
        <v>0</v>
      </c>
      <c r="F450" s="6">
        <v>0</v>
      </c>
      <c r="G450" s="6" t="s">
        <v>8</v>
      </c>
    </row>
    <row r="451" spans="1:9" x14ac:dyDescent="0.35">
      <c r="A451" s="1" t="s">
        <v>914</v>
      </c>
      <c r="B451" s="6"/>
      <c r="C451" s="6"/>
      <c r="D451" s="6"/>
      <c r="E451" s="6"/>
      <c r="F451" s="6"/>
      <c r="G451" s="6"/>
    </row>
    <row r="452" spans="1:9" x14ac:dyDescent="0.35">
      <c r="A452" t="s">
        <v>8</v>
      </c>
      <c r="B452" s="6">
        <v>3000</v>
      </c>
      <c r="C452" s="6">
        <v>0</v>
      </c>
      <c r="D452" s="6"/>
      <c r="E452" s="6"/>
      <c r="F452" s="6">
        <v>0</v>
      </c>
      <c r="G452" s="6">
        <v>3000</v>
      </c>
      <c r="H452" s="6">
        <v>3000</v>
      </c>
      <c r="I452" s="6"/>
    </row>
    <row r="453" spans="1:9" x14ac:dyDescent="0.35">
      <c r="A453" s="1" t="s">
        <v>915</v>
      </c>
      <c r="B453" s="6" t="s">
        <v>8</v>
      </c>
      <c r="C453" s="6">
        <v>3000</v>
      </c>
      <c r="D453" s="6">
        <v>0</v>
      </c>
      <c r="E453" s="6">
        <v>0</v>
      </c>
      <c r="F453" s="6">
        <v>0</v>
      </c>
      <c r="G453" s="6" t="s">
        <v>8</v>
      </c>
    </row>
    <row r="454" spans="1:9" x14ac:dyDescent="0.35">
      <c r="A454" s="1" t="s">
        <v>916</v>
      </c>
      <c r="B454" s="6"/>
      <c r="C454" s="6"/>
      <c r="D454" s="6"/>
      <c r="E454" s="6"/>
      <c r="F454" s="6"/>
      <c r="G454" s="6"/>
    </row>
    <row r="455" spans="1:9" x14ac:dyDescent="0.35">
      <c r="A455" s="1"/>
      <c r="B455" s="6">
        <v>4000</v>
      </c>
      <c r="C455" s="6">
        <v>0</v>
      </c>
      <c r="D455" s="6"/>
      <c r="E455" s="6"/>
      <c r="F455" s="6">
        <v>80.72</v>
      </c>
      <c r="G455" s="6">
        <v>771.38</v>
      </c>
      <c r="H455" s="6">
        <v>4000</v>
      </c>
      <c r="I455" s="6"/>
    </row>
    <row r="456" spans="1:9" x14ac:dyDescent="0.35">
      <c r="A456" s="1" t="s">
        <v>917</v>
      </c>
      <c r="B456" s="6" t="s">
        <v>8</v>
      </c>
      <c r="C456" s="6">
        <v>4000</v>
      </c>
      <c r="D456" s="6">
        <v>3228.62</v>
      </c>
      <c r="E456" s="6">
        <v>2429.8000000000002</v>
      </c>
      <c r="F456" s="6">
        <v>82.37</v>
      </c>
      <c r="G456" s="6" t="s">
        <v>8</v>
      </c>
    </row>
    <row r="457" spans="1:9" x14ac:dyDescent="0.35">
      <c r="A457" s="1" t="s">
        <v>918</v>
      </c>
      <c r="B457" s="6"/>
      <c r="C457" s="6"/>
      <c r="D457" s="6"/>
      <c r="E457" s="6"/>
      <c r="F457" s="6"/>
      <c r="G457" s="6"/>
    </row>
    <row r="458" spans="1:9" x14ac:dyDescent="0.35">
      <c r="A458" t="s">
        <v>8</v>
      </c>
      <c r="B458" s="6">
        <v>0</v>
      </c>
      <c r="C458" s="6">
        <v>0</v>
      </c>
      <c r="D458" s="6">
        <v>0</v>
      </c>
      <c r="E458" s="6">
        <v>0</v>
      </c>
      <c r="F458" s="6">
        <v>0</v>
      </c>
      <c r="G458" s="6">
        <v>0</v>
      </c>
      <c r="H458" s="18">
        <v>7500</v>
      </c>
      <c r="I458" s="18"/>
    </row>
    <row r="459" spans="1:9" x14ac:dyDescent="0.35">
      <c r="A459" s="1" t="s">
        <v>887</v>
      </c>
      <c r="B459" s="6"/>
      <c r="C459" s="6"/>
      <c r="D459" s="6"/>
      <c r="E459" s="6"/>
      <c r="F459" s="6"/>
      <c r="G459" s="6"/>
    </row>
    <row r="460" spans="1:9" x14ac:dyDescent="0.35">
      <c r="A460" s="1" t="s">
        <v>919</v>
      </c>
      <c r="B460" s="6"/>
      <c r="C460" s="6"/>
      <c r="D460" s="6"/>
      <c r="E460" s="6"/>
      <c r="F460" s="6"/>
      <c r="G460" s="6"/>
    </row>
    <row r="461" spans="1:9" x14ac:dyDescent="0.35">
      <c r="A461" t="s">
        <v>8</v>
      </c>
      <c r="B461" s="6">
        <v>0</v>
      </c>
      <c r="C461" s="6">
        <v>0</v>
      </c>
      <c r="D461" s="6"/>
      <c r="E461" s="6"/>
      <c r="F461" s="6">
        <v>0</v>
      </c>
      <c r="G461" s="6">
        <v>0</v>
      </c>
      <c r="H461" s="18">
        <v>500000</v>
      </c>
      <c r="I461" s="18"/>
    </row>
    <row r="462" spans="1:9" x14ac:dyDescent="0.35">
      <c r="A462" s="1" t="s">
        <v>884</v>
      </c>
      <c r="B462" s="6" t="s">
        <v>8</v>
      </c>
      <c r="C462" s="6">
        <v>0</v>
      </c>
      <c r="D462" s="6">
        <v>0</v>
      </c>
      <c r="E462" s="6">
        <v>0</v>
      </c>
      <c r="F462" s="6">
        <v>0</v>
      </c>
      <c r="G462" s="6" t="s">
        <v>8</v>
      </c>
    </row>
    <row r="463" spans="1:9" x14ac:dyDescent="0.35">
      <c r="A463" s="1" t="s">
        <v>920</v>
      </c>
      <c r="B463" s="6"/>
      <c r="C463" s="6"/>
      <c r="D463" s="6"/>
      <c r="E463" s="6"/>
      <c r="F463" s="6"/>
      <c r="G463" s="6"/>
    </row>
    <row r="464" spans="1:9" x14ac:dyDescent="0.35">
      <c r="A464" t="s">
        <v>8</v>
      </c>
      <c r="B464" s="6">
        <v>0</v>
      </c>
      <c r="C464" s="6">
        <v>0</v>
      </c>
      <c r="D464" s="6"/>
      <c r="E464" s="6"/>
      <c r="F464" s="6">
        <v>0</v>
      </c>
      <c r="G464" s="6">
        <v>0</v>
      </c>
      <c r="H464" s="18">
        <v>400000</v>
      </c>
      <c r="I464" s="18"/>
    </row>
    <row r="465" spans="1:9" x14ac:dyDescent="0.35">
      <c r="A465" s="1" t="s">
        <v>921</v>
      </c>
      <c r="B465" s="6" t="s">
        <v>8</v>
      </c>
      <c r="C465" s="6">
        <v>0</v>
      </c>
      <c r="D465" s="6">
        <v>0</v>
      </c>
      <c r="E465" s="6">
        <v>0</v>
      </c>
      <c r="F465" s="6">
        <v>0</v>
      </c>
      <c r="G465" s="6" t="s">
        <v>8</v>
      </c>
    </row>
    <row r="466" spans="1:9" x14ac:dyDescent="0.35">
      <c r="A466" s="1" t="s">
        <v>922</v>
      </c>
      <c r="B466" s="6"/>
      <c r="C466" s="6"/>
      <c r="D466" s="6"/>
      <c r="E466" s="6"/>
      <c r="F466" s="6"/>
      <c r="G466" s="6"/>
    </row>
    <row r="467" spans="1:9" x14ac:dyDescent="0.35">
      <c r="A467" t="s">
        <v>8</v>
      </c>
      <c r="B467" s="6">
        <v>18000</v>
      </c>
      <c r="C467" s="6">
        <v>0</v>
      </c>
      <c r="D467" s="6"/>
      <c r="E467" s="6"/>
      <c r="F467" s="6">
        <v>68.569999999999993</v>
      </c>
      <c r="G467" s="6">
        <v>5657.97</v>
      </c>
      <c r="H467" s="18">
        <v>21000</v>
      </c>
      <c r="I467" s="18"/>
    </row>
    <row r="468" spans="1:9" x14ac:dyDescent="0.35">
      <c r="A468" s="1" t="s">
        <v>923</v>
      </c>
      <c r="B468" s="6" t="s">
        <v>8</v>
      </c>
      <c r="C468" s="6">
        <v>18000</v>
      </c>
      <c r="D468" s="6">
        <v>12342.03</v>
      </c>
      <c r="E468" s="6">
        <v>13774.41</v>
      </c>
      <c r="F468" s="6">
        <v>0</v>
      </c>
      <c r="G468" s="6" t="s">
        <v>8</v>
      </c>
    </row>
    <row r="469" spans="1:9" x14ac:dyDescent="0.35">
      <c r="A469" s="1" t="s">
        <v>924</v>
      </c>
      <c r="B469" s="6"/>
      <c r="C469" s="6"/>
      <c r="D469" s="6"/>
      <c r="E469" s="6"/>
      <c r="F469" s="6"/>
      <c r="G469" s="6"/>
    </row>
    <row r="470" spans="1:9" x14ac:dyDescent="0.35">
      <c r="A470" t="s">
        <v>8</v>
      </c>
      <c r="B470" s="6">
        <v>5000</v>
      </c>
      <c r="C470" s="6">
        <v>0</v>
      </c>
      <c r="D470" s="6"/>
      <c r="E470" s="6"/>
      <c r="F470" s="6">
        <v>43.63</v>
      </c>
      <c r="G470" s="6">
        <v>2818.34</v>
      </c>
      <c r="H470" s="6">
        <v>2500</v>
      </c>
      <c r="I470" s="6"/>
    </row>
    <row r="471" spans="1:9" x14ac:dyDescent="0.35">
      <c r="A471" s="1" t="s">
        <v>925</v>
      </c>
      <c r="B471" s="6" t="s">
        <v>8</v>
      </c>
      <c r="C471" s="6">
        <v>5000</v>
      </c>
      <c r="D471" s="6">
        <v>2181.66</v>
      </c>
      <c r="E471" s="6">
        <v>2350</v>
      </c>
      <c r="F471" s="6">
        <v>75.2</v>
      </c>
      <c r="G471" s="6" t="s">
        <v>8</v>
      </c>
    </row>
    <row r="472" spans="1:9" x14ac:dyDescent="0.35">
      <c r="A472" s="1" t="s">
        <v>926</v>
      </c>
      <c r="B472" s="6"/>
      <c r="C472" s="6"/>
      <c r="D472" s="6"/>
      <c r="E472" s="6"/>
      <c r="F472" s="6"/>
      <c r="G472" s="6"/>
    </row>
    <row r="473" spans="1:9" x14ac:dyDescent="0.35">
      <c r="A473" t="s">
        <v>8</v>
      </c>
      <c r="B473" s="6">
        <v>500</v>
      </c>
      <c r="C473" s="6">
        <v>0</v>
      </c>
      <c r="D473" s="6"/>
      <c r="E473" s="6"/>
      <c r="F473" s="6">
        <v>0</v>
      </c>
      <c r="G473" s="6">
        <v>500</v>
      </c>
      <c r="H473" s="6">
        <v>0</v>
      </c>
      <c r="I473" s="6"/>
    </row>
    <row r="474" spans="1:9" x14ac:dyDescent="0.35">
      <c r="A474" s="1" t="s">
        <v>927</v>
      </c>
      <c r="B474" s="6" t="s">
        <v>8</v>
      </c>
      <c r="C474" s="6">
        <v>500</v>
      </c>
      <c r="D474" s="6">
        <v>0</v>
      </c>
      <c r="E474" s="6">
        <v>0</v>
      </c>
      <c r="F474" s="6">
        <v>0</v>
      </c>
      <c r="G474" s="6" t="s">
        <v>8</v>
      </c>
    </row>
    <row r="475" spans="1:9" x14ac:dyDescent="0.35">
      <c r="A475" s="1" t="s">
        <v>928</v>
      </c>
      <c r="B475" s="6"/>
      <c r="C475" s="6"/>
      <c r="D475" s="6"/>
      <c r="E475" s="6"/>
      <c r="F475" s="6"/>
      <c r="G475" s="6"/>
    </row>
    <row r="476" spans="1:9" x14ac:dyDescent="0.35">
      <c r="A476" t="s">
        <v>8</v>
      </c>
      <c r="B476" s="6">
        <v>1000</v>
      </c>
      <c r="C476" s="6">
        <v>0</v>
      </c>
      <c r="D476" s="6"/>
      <c r="E476" s="6"/>
      <c r="F476" s="6">
        <v>122.25</v>
      </c>
      <c r="G476" s="6">
        <v>-222.48</v>
      </c>
      <c r="H476" s="6">
        <v>1300</v>
      </c>
      <c r="I476" s="6"/>
    </row>
    <row r="477" spans="1:9" x14ac:dyDescent="0.35">
      <c r="A477" s="1" t="s">
        <v>929</v>
      </c>
      <c r="B477" s="6" t="s">
        <v>8</v>
      </c>
      <c r="C477" s="6">
        <v>1000</v>
      </c>
      <c r="D477" s="6">
        <v>1222.48</v>
      </c>
      <c r="E477" s="6">
        <v>654</v>
      </c>
      <c r="F477" s="6">
        <v>0</v>
      </c>
      <c r="G477" s="6" t="s">
        <v>8</v>
      </c>
    </row>
    <row r="478" spans="1:9" x14ac:dyDescent="0.35">
      <c r="A478" s="1" t="s">
        <v>930</v>
      </c>
      <c r="B478" s="6"/>
      <c r="C478" s="6"/>
      <c r="D478" s="6"/>
      <c r="E478" s="6"/>
      <c r="F478" s="6"/>
      <c r="G478" s="6"/>
    </row>
    <row r="479" spans="1:9" x14ac:dyDescent="0.35">
      <c r="A479" t="s">
        <v>8</v>
      </c>
      <c r="B479" s="6">
        <v>0</v>
      </c>
      <c r="C479" s="6">
        <v>0</v>
      </c>
      <c r="D479" s="6"/>
      <c r="E479" s="6"/>
      <c r="F479" s="6">
        <v>0</v>
      </c>
      <c r="G479" s="6">
        <v>0</v>
      </c>
      <c r="H479" s="6">
        <v>0</v>
      </c>
      <c r="I479" s="6"/>
    </row>
    <row r="480" spans="1:9" x14ac:dyDescent="0.35">
      <c r="A480" s="1" t="s">
        <v>931</v>
      </c>
      <c r="B480" s="6" t="s">
        <v>8</v>
      </c>
      <c r="C480" s="6">
        <v>0</v>
      </c>
      <c r="D480" s="6">
        <v>0</v>
      </c>
      <c r="E480" s="6">
        <v>0</v>
      </c>
      <c r="F480" s="6">
        <v>0</v>
      </c>
      <c r="G480" s="6" t="s">
        <v>8</v>
      </c>
    </row>
    <row r="481" spans="1:9" x14ac:dyDescent="0.35">
      <c r="A481" s="1" t="s">
        <v>932</v>
      </c>
      <c r="B481" s="6"/>
      <c r="C481" s="6"/>
      <c r="D481" s="6"/>
      <c r="E481" s="6"/>
      <c r="F481" s="6"/>
      <c r="G481" s="6"/>
    </row>
    <row r="482" spans="1:9" x14ac:dyDescent="0.35">
      <c r="A482" t="s">
        <v>8</v>
      </c>
      <c r="B482" s="6">
        <v>0</v>
      </c>
      <c r="C482" s="6">
        <v>0</v>
      </c>
      <c r="D482" s="6"/>
      <c r="E482" s="6"/>
      <c r="F482" s="6">
        <v>0</v>
      </c>
      <c r="G482" s="6">
        <v>0</v>
      </c>
      <c r="H482" s="6">
        <v>0</v>
      </c>
      <c r="I482" s="6"/>
    </row>
    <row r="483" spans="1:9" x14ac:dyDescent="0.35">
      <c r="A483" s="1" t="s">
        <v>933</v>
      </c>
      <c r="B483" s="6" t="s">
        <v>8</v>
      </c>
      <c r="C483" s="6">
        <v>0</v>
      </c>
      <c r="D483" s="6">
        <v>0</v>
      </c>
      <c r="E483" s="6">
        <v>0</v>
      </c>
      <c r="F483" s="6">
        <v>0</v>
      </c>
      <c r="G483" s="6" t="s">
        <v>8</v>
      </c>
    </row>
    <row r="484" spans="1:9" x14ac:dyDescent="0.35">
      <c r="A484" s="1" t="s">
        <v>934</v>
      </c>
      <c r="B484" s="6"/>
      <c r="C484" s="6"/>
      <c r="D484" s="6"/>
      <c r="E484" s="6"/>
      <c r="F484" s="6"/>
      <c r="G484" s="6"/>
    </row>
    <row r="485" spans="1:9" x14ac:dyDescent="0.35">
      <c r="A485" t="s">
        <v>8</v>
      </c>
      <c r="B485" s="6">
        <v>0</v>
      </c>
      <c r="C485" s="6">
        <v>0</v>
      </c>
      <c r="D485" s="6"/>
      <c r="E485" s="6"/>
      <c r="F485" s="6">
        <v>0</v>
      </c>
      <c r="G485" s="6">
        <v>0</v>
      </c>
      <c r="H485" s="6">
        <v>0</v>
      </c>
      <c r="I485" s="6"/>
    </row>
    <row r="486" spans="1:9" x14ac:dyDescent="0.35">
      <c r="A486" s="1" t="s">
        <v>935</v>
      </c>
      <c r="B486" s="6" t="s">
        <v>8</v>
      </c>
      <c r="C486" s="6">
        <v>0</v>
      </c>
      <c r="D486" s="6">
        <v>0</v>
      </c>
      <c r="E486" s="6">
        <v>0</v>
      </c>
      <c r="F486" s="6">
        <v>0</v>
      </c>
      <c r="G486" s="6" t="s">
        <v>8</v>
      </c>
    </row>
    <row r="487" spans="1:9" x14ac:dyDescent="0.35">
      <c r="A487" s="1" t="s">
        <v>936</v>
      </c>
      <c r="B487" s="6"/>
      <c r="C487" s="6"/>
      <c r="D487" s="6"/>
      <c r="E487" s="6"/>
      <c r="F487" s="6"/>
      <c r="G487" s="6"/>
    </row>
    <row r="488" spans="1:9" x14ac:dyDescent="0.35">
      <c r="A488" t="s">
        <v>8</v>
      </c>
      <c r="B488" s="6">
        <v>0</v>
      </c>
      <c r="C488" s="6">
        <v>0</v>
      </c>
      <c r="D488" s="6"/>
      <c r="E488" s="6"/>
      <c r="F488" s="6">
        <v>0</v>
      </c>
      <c r="G488" s="6">
        <v>0</v>
      </c>
      <c r="H488" s="6">
        <v>0</v>
      </c>
      <c r="I488" s="6"/>
    </row>
    <row r="489" spans="1:9" x14ac:dyDescent="0.35">
      <c r="A489" s="1" t="s">
        <v>858</v>
      </c>
      <c r="B489" s="6" t="s">
        <v>8</v>
      </c>
      <c r="C489" s="6">
        <v>0</v>
      </c>
      <c r="D489" s="6">
        <v>0</v>
      </c>
      <c r="E489" s="6">
        <v>0</v>
      </c>
      <c r="F489" s="6">
        <v>0</v>
      </c>
      <c r="G489" s="6" t="s">
        <v>8</v>
      </c>
    </row>
    <row r="490" spans="1:9" x14ac:dyDescent="0.35">
      <c r="A490" s="1" t="s">
        <v>937</v>
      </c>
      <c r="B490" s="6"/>
      <c r="C490" s="6"/>
      <c r="D490" s="6"/>
      <c r="E490" s="6"/>
      <c r="F490" s="6"/>
      <c r="G490" s="6"/>
    </row>
    <row r="491" spans="1:9" x14ac:dyDescent="0.35">
      <c r="A491" s="1"/>
      <c r="B491" s="6">
        <v>0</v>
      </c>
      <c r="C491" s="6">
        <v>0</v>
      </c>
      <c r="D491" s="6"/>
      <c r="E491" s="6"/>
      <c r="F491" s="6">
        <v>0</v>
      </c>
      <c r="G491" s="6">
        <v>0</v>
      </c>
      <c r="H491" s="6">
        <v>0</v>
      </c>
      <c r="I491" s="6"/>
    </row>
    <row r="492" spans="1:9" x14ac:dyDescent="0.35">
      <c r="A492" s="1"/>
      <c r="B492" s="6" t="s">
        <v>8</v>
      </c>
      <c r="C492" s="6">
        <v>0</v>
      </c>
      <c r="D492" s="6">
        <v>0</v>
      </c>
      <c r="E492" s="6">
        <v>0</v>
      </c>
      <c r="F492" s="6">
        <v>0</v>
      </c>
      <c r="G492" s="6" t="s">
        <v>8</v>
      </c>
      <c r="H492" s="21"/>
      <c r="I492" s="21"/>
    </row>
    <row r="493" spans="1:9" x14ac:dyDescent="0.35">
      <c r="A493" s="1" t="s">
        <v>879</v>
      </c>
      <c r="B493" s="6"/>
      <c r="C493" s="6"/>
      <c r="D493" s="6"/>
      <c r="E493" s="6"/>
      <c r="F493" s="6"/>
      <c r="G493" s="6"/>
    </row>
    <row r="494" spans="1:9" x14ac:dyDescent="0.35">
      <c r="A494" s="1" t="s">
        <v>880</v>
      </c>
      <c r="B494" s="6"/>
      <c r="C494" s="6"/>
      <c r="D494" s="6"/>
      <c r="E494" s="6"/>
      <c r="F494" s="6"/>
      <c r="G494" s="6"/>
    </row>
    <row r="495" spans="1:9" x14ac:dyDescent="0.35">
      <c r="A495" t="s">
        <v>8</v>
      </c>
      <c r="B495" s="6">
        <v>0</v>
      </c>
      <c r="C495" s="6">
        <v>0</v>
      </c>
      <c r="D495" s="6"/>
      <c r="E495" s="6"/>
      <c r="F495" s="6">
        <v>0</v>
      </c>
      <c r="G495" s="6">
        <v>0</v>
      </c>
      <c r="H495" s="6">
        <v>0</v>
      </c>
      <c r="I495" s="6"/>
    </row>
    <row r="496" spans="1:9" x14ac:dyDescent="0.35">
      <c r="A496" s="1" t="s">
        <v>660</v>
      </c>
      <c r="B496" s="6" t="s">
        <v>8</v>
      </c>
      <c r="C496" s="6">
        <v>0</v>
      </c>
      <c r="D496" s="6">
        <v>0</v>
      </c>
      <c r="E496" s="6">
        <v>0</v>
      </c>
      <c r="F496" s="6">
        <v>0</v>
      </c>
      <c r="G496" s="6" t="s">
        <v>8</v>
      </c>
    </row>
    <row r="497" spans="1:9" x14ac:dyDescent="0.35">
      <c r="A497" s="1" t="s">
        <v>881</v>
      </c>
      <c r="B497" s="6"/>
      <c r="C497" s="6"/>
      <c r="D497" s="6"/>
      <c r="E497" s="6"/>
      <c r="F497" s="6"/>
      <c r="G497" s="6"/>
    </row>
    <row r="498" spans="1:9" x14ac:dyDescent="0.35">
      <c r="A498" t="s">
        <v>8</v>
      </c>
      <c r="B498" s="6">
        <v>0</v>
      </c>
      <c r="C498" s="6">
        <v>0</v>
      </c>
      <c r="D498" s="6"/>
      <c r="E498" s="6"/>
      <c r="F498" s="6">
        <v>0</v>
      </c>
      <c r="G498" s="6">
        <v>-0.18</v>
      </c>
      <c r="H498" s="6">
        <v>0</v>
      </c>
      <c r="I498" s="6"/>
    </row>
    <row r="499" spans="1:9" x14ac:dyDescent="0.35">
      <c r="A499" s="1" t="s">
        <v>560</v>
      </c>
      <c r="B499" s="6" t="s">
        <v>8</v>
      </c>
      <c r="C499" s="6">
        <v>0</v>
      </c>
      <c r="D499" s="6">
        <v>0.18</v>
      </c>
      <c r="E499" s="6">
        <v>0.47</v>
      </c>
      <c r="F499" s="6">
        <v>75.81</v>
      </c>
      <c r="G499" s="6" t="s">
        <v>8</v>
      </c>
    </row>
    <row r="500" spans="1:9" x14ac:dyDescent="0.35">
      <c r="A500" s="1" t="s">
        <v>882</v>
      </c>
      <c r="B500" s="6"/>
      <c r="C500" s="6"/>
      <c r="D500" s="6"/>
      <c r="E500" s="6"/>
      <c r="F500" s="6"/>
      <c r="G500" s="6"/>
    </row>
    <row r="501" spans="1:9" x14ac:dyDescent="0.35">
      <c r="A501" s="1"/>
      <c r="B501" s="6">
        <v>0</v>
      </c>
      <c r="C501" s="6">
        <v>0</v>
      </c>
      <c r="D501" s="6"/>
      <c r="E501" s="6"/>
      <c r="F501" s="6">
        <v>0</v>
      </c>
      <c r="G501" s="6">
        <v>0</v>
      </c>
      <c r="H501" s="6">
        <v>0</v>
      </c>
      <c r="I501" s="6"/>
    </row>
    <row r="502" spans="1:9" x14ac:dyDescent="0.35">
      <c r="A502" s="1"/>
      <c r="B502" s="6" t="s">
        <v>8</v>
      </c>
      <c r="C502" s="6">
        <v>0</v>
      </c>
      <c r="D502" s="6">
        <v>0</v>
      </c>
      <c r="E502" s="6">
        <v>0</v>
      </c>
      <c r="F502" s="6">
        <v>0</v>
      </c>
      <c r="G502" s="6" t="s">
        <v>8</v>
      </c>
    </row>
    <row r="503" spans="1:9" x14ac:dyDescent="0.35">
      <c r="A503" s="1" t="s">
        <v>660</v>
      </c>
      <c r="B503" s="6"/>
      <c r="C503" s="6"/>
      <c r="D503" s="6"/>
      <c r="E503" s="6"/>
      <c r="F503" s="6"/>
      <c r="G503" s="6"/>
    </row>
    <row r="504" spans="1:9" x14ac:dyDescent="0.35">
      <c r="A504" s="1" t="s">
        <v>883</v>
      </c>
      <c r="B504" s="6"/>
      <c r="C504" s="6"/>
      <c r="D504" s="6"/>
      <c r="E504" s="6"/>
      <c r="F504" s="6"/>
      <c r="G504" s="6"/>
    </row>
    <row r="505" spans="1:9" x14ac:dyDescent="0.35">
      <c r="A505" t="s">
        <v>8</v>
      </c>
      <c r="B505" s="6">
        <v>0</v>
      </c>
      <c r="C505" s="6">
        <v>0</v>
      </c>
      <c r="D505" s="6"/>
      <c r="E505" s="6"/>
      <c r="F505" s="6">
        <v>0</v>
      </c>
      <c r="G505" s="6">
        <v>-233.57</v>
      </c>
      <c r="H505" s="6">
        <v>250</v>
      </c>
      <c r="I505" s="6"/>
    </row>
    <row r="506" spans="1:9" x14ac:dyDescent="0.35">
      <c r="A506" s="1" t="s">
        <v>884</v>
      </c>
      <c r="B506" s="6" t="s">
        <v>8</v>
      </c>
      <c r="C506" s="6">
        <v>0</v>
      </c>
      <c r="D506" s="6">
        <v>233.57</v>
      </c>
      <c r="E506" s="6">
        <v>651.52</v>
      </c>
      <c r="F506" s="6">
        <v>78.599999999999994</v>
      </c>
      <c r="G506" s="6" t="s">
        <v>8</v>
      </c>
    </row>
    <row r="507" spans="1:9" x14ac:dyDescent="0.35">
      <c r="A507" s="1" t="s">
        <v>885</v>
      </c>
      <c r="B507" s="6"/>
      <c r="C507" s="6"/>
      <c r="D507" s="6"/>
      <c r="E507" s="6"/>
      <c r="F507" s="6"/>
      <c r="G507" s="6"/>
    </row>
    <row r="508" spans="1:9" x14ac:dyDescent="0.35">
      <c r="A508" t="s">
        <v>8</v>
      </c>
      <c r="B508" s="6">
        <v>5000</v>
      </c>
      <c r="C508" s="6">
        <v>0</v>
      </c>
      <c r="D508" s="6"/>
      <c r="E508" s="6"/>
      <c r="F508" s="6">
        <v>108.54</v>
      </c>
      <c r="G508" s="6">
        <v>-427.12</v>
      </c>
      <c r="H508" s="6">
        <v>0</v>
      </c>
      <c r="I508" s="6"/>
    </row>
    <row r="509" spans="1:9" x14ac:dyDescent="0.35">
      <c r="A509" s="1" t="s">
        <v>660</v>
      </c>
      <c r="B509" s="6" t="s">
        <v>8</v>
      </c>
      <c r="C509" s="6">
        <v>5000</v>
      </c>
      <c r="D509" s="6">
        <v>5427.12</v>
      </c>
      <c r="E509" s="6">
        <v>1423.44</v>
      </c>
      <c r="F509" s="6">
        <v>69.23</v>
      </c>
      <c r="G509" s="6" t="s">
        <v>8</v>
      </c>
    </row>
    <row r="510" spans="1:9" x14ac:dyDescent="0.35">
      <c r="A510" s="1" t="s">
        <v>886</v>
      </c>
      <c r="B510" s="6"/>
      <c r="C510" s="6"/>
      <c r="D510" s="6"/>
      <c r="E510" s="6"/>
      <c r="F510" s="6"/>
      <c r="G510" s="6"/>
    </row>
    <row r="511" spans="1:9" x14ac:dyDescent="0.35">
      <c r="A511" t="s">
        <v>8</v>
      </c>
      <c r="B511" s="6">
        <v>0</v>
      </c>
      <c r="C511" s="6">
        <v>0</v>
      </c>
      <c r="D511" s="6"/>
      <c r="E511" s="6"/>
      <c r="F511" s="6">
        <v>0</v>
      </c>
      <c r="G511" s="6">
        <v>-42.07</v>
      </c>
      <c r="H511" s="6">
        <v>42</v>
      </c>
      <c r="I511" s="6"/>
    </row>
    <row r="512" spans="1:9" x14ac:dyDescent="0.35">
      <c r="A512" s="1" t="s">
        <v>887</v>
      </c>
      <c r="B512" s="6" t="s">
        <v>8</v>
      </c>
      <c r="C512" s="6">
        <v>0</v>
      </c>
      <c r="D512" s="6">
        <v>42.07</v>
      </c>
      <c r="E512" s="6">
        <v>117.03</v>
      </c>
      <c r="F512" s="6">
        <v>78.55</v>
      </c>
      <c r="G512" s="6" t="s">
        <v>8</v>
      </c>
    </row>
    <row r="513" spans="1:9" x14ac:dyDescent="0.35">
      <c r="A513" s="1" t="s">
        <v>888</v>
      </c>
      <c r="B513" s="6"/>
      <c r="C513" s="6"/>
      <c r="D513" s="6"/>
      <c r="E513" s="6"/>
      <c r="F513" s="6"/>
      <c r="G513" s="6"/>
    </row>
    <row r="514" spans="1:9" x14ac:dyDescent="0.35">
      <c r="A514" s="1"/>
      <c r="B514" s="6">
        <v>3000</v>
      </c>
      <c r="C514" s="6">
        <v>0</v>
      </c>
      <c r="D514" s="6"/>
      <c r="E514" s="6"/>
      <c r="F514" s="6">
        <v>46.07</v>
      </c>
      <c r="G514" s="6">
        <v>1617.99</v>
      </c>
      <c r="H514" s="6">
        <v>0</v>
      </c>
      <c r="I514" s="6"/>
    </row>
    <row r="515" spans="1:9" x14ac:dyDescent="0.35">
      <c r="A515" s="1"/>
      <c r="B515" s="6" t="s">
        <v>8</v>
      </c>
      <c r="C515" s="6">
        <v>3000</v>
      </c>
      <c r="D515" s="6">
        <v>1382.01</v>
      </c>
      <c r="E515" s="6">
        <v>259.44</v>
      </c>
      <c r="F515" s="6">
        <v>66.67</v>
      </c>
      <c r="G515" s="6" t="s">
        <v>8</v>
      </c>
      <c r="H515" s="21">
        <f>AVERAGE(H4:H514)</f>
        <v>43466.071647058823</v>
      </c>
      <c r="I515" s="21"/>
    </row>
    <row r="516" spans="1:9" x14ac:dyDescent="0.35">
      <c r="A516" t="s">
        <v>8</v>
      </c>
      <c r="B516" s="24">
        <f>SUM(B4:B515)</f>
        <v>5890748</v>
      </c>
      <c r="C516" s="6"/>
      <c r="D516" s="24">
        <f>SUM(D5:D515)</f>
        <v>4890399.7</v>
      </c>
      <c r="E516" s="6"/>
      <c r="F516" s="6"/>
      <c r="G516" s="6"/>
      <c r="H516" s="35">
        <f>SUM(H4:H515)</f>
        <v>7432698.2516470589</v>
      </c>
      <c r="I516" s="35"/>
    </row>
  </sheetData>
  <pageMargins left="0.7" right="0.7" top="0.75" bottom="0.75" header="0.3" footer="0.3"/>
  <pageSetup scale="4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DB5D-CDC5-44BA-A07C-A51A5EC013AD}">
  <sheetPr>
    <pageSetUpPr fitToPage="1"/>
  </sheetPr>
  <dimension ref="A1:J301"/>
  <sheetViews>
    <sheetView topLeftCell="A295" workbookViewId="0">
      <selection activeCell="H3" sqref="H3"/>
    </sheetView>
  </sheetViews>
  <sheetFormatPr defaultRowHeight="14.5" x14ac:dyDescent="0.35"/>
  <cols>
    <col min="1" max="1" width="30.81640625" bestFit="1" customWidth="1"/>
    <col min="2" max="2" width="11.453125" bestFit="1" customWidth="1"/>
    <col min="3" max="3" width="14.26953125" bestFit="1" customWidth="1"/>
    <col min="4" max="4" width="13.81640625" bestFit="1" customWidth="1"/>
    <col min="5" max="5" width="13" bestFit="1" customWidth="1"/>
    <col min="6" max="6" width="12" bestFit="1" customWidth="1"/>
    <col min="7" max="7" width="18.7265625" bestFit="1" customWidth="1"/>
    <col min="8" max="8" width="17.453125" bestFit="1" customWidth="1"/>
  </cols>
  <sheetData>
    <row r="1" spans="1:10" x14ac:dyDescent="0.35">
      <c r="A1" s="2" t="s">
        <v>0</v>
      </c>
      <c r="B1" s="4" t="s">
        <v>616</v>
      </c>
      <c r="C1" s="4" t="s">
        <v>617</v>
      </c>
      <c r="D1" s="4"/>
      <c r="E1" s="4"/>
      <c r="F1" s="4" t="s">
        <v>618</v>
      </c>
      <c r="G1" s="4" t="s">
        <v>619</v>
      </c>
      <c r="H1" s="25" t="s">
        <v>839</v>
      </c>
    </row>
    <row r="2" spans="1:10" x14ac:dyDescent="0.35">
      <c r="A2" s="3" t="s">
        <v>7</v>
      </c>
      <c r="B2" s="5" t="s">
        <v>8</v>
      </c>
      <c r="C2" s="5" t="s">
        <v>620</v>
      </c>
      <c r="D2" s="5" t="s">
        <v>621</v>
      </c>
      <c r="E2" s="5" t="s">
        <v>622</v>
      </c>
      <c r="F2" s="5" t="s">
        <v>623</v>
      </c>
      <c r="G2" s="5" t="s">
        <v>8</v>
      </c>
      <c r="H2" s="4" t="s">
        <v>624</v>
      </c>
    </row>
    <row r="3" spans="1:10" x14ac:dyDescent="0.35">
      <c r="A3" s="22" t="s">
        <v>625</v>
      </c>
      <c r="B3" s="6"/>
      <c r="C3" s="6"/>
      <c r="D3" s="6"/>
      <c r="E3" s="6"/>
      <c r="F3" s="6"/>
      <c r="G3" s="6"/>
    </row>
    <row r="4" spans="1:10" x14ac:dyDescent="0.35">
      <c r="A4" s="1" t="s">
        <v>626</v>
      </c>
      <c r="B4" s="6">
        <v>386345</v>
      </c>
      <c r="C4" s="6">
        <v>0</v>
      </c>
      <c r="D4" s="6"/>
      <c r="E4" s="6"/>
      <c r="F4" s="6">
        <v>90.9</v>
      </c>
      <c r="G4" s="6">
        <v>35141.199999999997</v>
      </c>
      <c r="H4" s="31">
        <v>615596</v>
      </c>
      <c r="J4" s="18"/>
    </row>
    <row r="5" spans="1:10" x14ac:dyDescent="0.35">
      <c r="A5" s="1" t="s">
        <v>627</v>
      </c>
      <c r="B5" s="6" t="s">
        <v>8</v>
      </c>
      <c r="C5" s="6">
        <v>386345</v>
      </c>
      <c r="D5" s="6">
        <v>351203.8</v>
      </c>
      <c r="E5" s="6">
        <v>283948.36</v>
      </c>
      <c r="F5" s="6">
        <v>97.84</v>
      </c>
      <c r="G5" s="6" t="s">
        <v>8</v>
      </c>
    </row>
    <row r="6" spans="1:10" x14ac:dyDescent="0.35">
      <c r="A6" t="s">
        <v>8</v>
      </c>
      <c r="B6" s="6"/>
      <c r="C6" s="6"/>
      <c r="D6" s="6"/>
      <c r="E6" s="6"/>
      <c r="F6" s="6"/>
      <c r="G6" s="6"/>
    </row>
    <row r="7" spans="1:10" x14ac:dyDescent="0.35">
      <c r="A7" s="1" t="s">
        <v>628</v>
      </c>
      <c r="B7" s="6">
        <v>5000</v>
      </c>
      <c r="C7" s="6">
        <v>0</v>
      </c>
      <c r="D7" s="6"/>
      <c r="E7" s="6"/>
      <c r="F7" s="6">
        <v>0</v>
      </c>
      <c r="G7" s="6">
        <v>5000</v>
      </c>
      <c r="H7" s="18">
        <v>5000</v>
      </c>
    </row>
    <row r="8" spans="1:10" x14ac:dyDescent="0.35">
      <c r="A8" s="1" t="s">
        <v>629</v>
      </c>
      <c r="B8" s="6" t="s">
        <v>8</v>
      </c>
      <c r="C8" s="6">
        <v>5000</v>
      </c>
      <c r="D8" s="6">
        <v>0</v>
      </c>
      <c r="E8" s="6">
        <v>894.45</v>
      </c>
      <c r="F8" s="6">
        <v>100</v>
      </c>
      <c r="G8" s="6" t="s">
        <v>8</v>
      </c>
    </row>
    <row r="9" spans="1:10" x14ac:dyDescent="0.35">
      <c r="A9" t="s">
        <v>8</v>
      </c>
      <c r="B9" s="6"/>
      <c r="C9" s="6"/>
      <c r="D9" s="6"/>
      <c r="E9" s="6"/>
      <c r="F9" s="6"/>
      <c r="G9" s="6"/>
    </row>
    <row r="10" spans="1:10" x14ac:dyDescent="0.35">
      <c r="A10" s="1" t="s">
        <v>630</v>
      </c>
      <c r="B10" s="6">
        <v>750</v>
      </c>
      <c r="C10" s="6">
        <v>0</v>
      </c>
      <c r="D10" s="6"/>
      <c r="E10" s="6"/>
      <c r="F10" s="6">
        <v>0</v>
      </c>
      <c r="G10" s="6">
        <v>750</v>
      </c>
      <c r="H10">
        <v>750</v>
      </c>
    </row>
    <row r="11" spans="1:10" x14ac:dyDescent="0.35">
      <c r="A11" s="1" t="s">
        <v>631</v>
      </c>
      <c r="B11" s="6" t="s">
        <v>8</v>
      </c>
      <c r="C11" s="6">
        <v>750</v>
      </c>
      <c r="D11" s="6">
        <v>0</v>
      </c>
      <c r="E11" s="6">
        <v>67.930000000000007</v>
      </c>
      <c r="F11" s="6">
        <v>64.33</v>
      </c>
      <c r="G11" s="6" t="s">
        <v>8</v>
      </c>
    </row>
    <row r="12" spans="1:10" x14ac:dyDescent="0.35">
      <c r="A12" t="s">
        <v>8</v>
      </c>
      <c r="B12" s="6"/>
      <c r="C12" s="6"/>
      <c r="D12" s="6"/>
      <c r="E12" s="6"/>
      <c r="F12" s="6"/>
      <c r="G12" s="6"/>
    </row>
    <row r="13" spans="1:10" x14ac:dyDescent="0.35">
      <c r="A13" s="1" t="s">
        <v>632</v>
      </c>
      <c r="B13" s="6">
        <v>2000</v>
      </c>
      <c r="C13" s="6">
        <v>0</v>
      </c>
      <c r="D13" s="6"/>
      <c r="E13" s="6"/>
      <c r="F13" s="6">
        <v>113.26</v>
      </c>
      <c r="G13" s="6">
        <v>-265.12</v>
      </c>
      <c r="H13" s="18">
        <v>2000</v>
      </c>
    </row>
    <row r="14" spans="1:10" x14ac:dyDescent="0.35">
      <c r="A14" s="1" t="s">
        <v>633</v>
      </c>
      <c r="B14" s="6" t="s">
        <v>8</v>
      </c>
      <c r="C14" s="6">
        <v>2000</v>
      </c>
      <c r="D14" s="6">
        <v>2265.12</v>
      </c>
      <c r="E14" s="6">
        <v>1061.71</v>
      </c>
      <c r="F14" s="6">
        <v>74.650000000000006</v>
      </c>
      <c r="G14" s="6" t="s">
        <v>8</v>
      </c>
    </row>
    <row r="15" spans="1:10" x14ac:dyDescent="0.35">
      <c r="A15" t="s">
        <v>8</v>
      </c>
      <c r="B15" s="6"/>
      <c r="C15" s="6"/>
      <c r="D15" s="6"/>
      <c r="E15" s="6"/>
      <c r="F15" s="6"/>
      <c r="G15" s="6"/>
    </row>
    <row r="16" spans="1:10" x14ac:dyDescent="0.35">
      <c r="A16" s="1" t="s">
        <v>634</v>
      </c>
      <c r="B16" s="6">
        <v>33</v>
      </c>
      <c r="C16" s="6">
        <v>0</v>
      </c>
      <c r="D16" s="6"/>
      <c r="E16" s="6"/>
      <c r="F16" s="6">
        <v>684.03</v>
      </c>
      <c r="G16" s="6">
        <v>-192.73</v>
      </c>
      <c r="H16" s="6">
        <v>33</v>
      </c>
    </row>
    <row r="17" spans="1:8" x14ac:dyDescent="0.35">
      <c r="A17" s="1" t="s">
        <v>635</v>
      </c>
      <c r="B17" s="6" t="s">
        <v>8</v>
      </c>
      <c r="C17" s="6">
        <v>33</v>
      </c>
      <c r="D17" s="6">
        <v>225.73</v>
      </c>
      <c r="E17" s="6">
        <v>0</v>
      </c>
      <c r="F17" s="6">
        <v>0</v>
      </c>
      <c r="G17" s="6" t="s">
        <v>8</v>
      </c>
    </row>
    <row r="18" spans="1:8" x14ac:dyDescent="0.35">
      <c r="A18" t="s">
        <v>8</v>
      </c>
      <c r="B18" s="6"/>
      <c r="C18" s="6"/>
      <c r="D18" s="6"/>
      <c r="E18" s="6"/>
      <c r="F18" s="6"/>
      <c r="G18" s="6"/>
    </row>
    <row r="19" spans="1:8" x14ac:dyDescent="0.35">
      <c r="A19" s="1" t="s">
        <v>636</v>
      </c>
      <c r="B19" s="6">
        <v>0</v>
      </c>
      <c r="C19" s="6">
        <v>0</v>
      </c>
      <c r="D19" s="6"/>
      <c r="E19" s="6"/>
      <c r="F19" s="6">
        <v>0</v>
      </c>
      <c r="G19" s="6">
        <v>0</v>
      </c>
      <c r="H19" s="6">
        <v>0</v>
      </c>
    </row>
    <row r="20" spans="1:8" x14ac:dyDescent="0.35">
      <c r="A20" s="1" t="s">
        <v>637</v>
      </c>
      <c r="B20" s="6" t="s">
        <v>8</v>
      </c>
      <c r="C20" s="6">
        <v>0</v>
      </c>
      <c r="D20" s="6">
        <v>0</v>
      </c>
      <c r="E20" s="6">
        <v>0</v>
      </c>
      <c r="F20" s="6">
        <v>0</v>
      </c>
      <c r="G20" s="6" t="s">
        <v>8</v>
      </c>
    </row>
    <row r="21" spans="1:8" x14ac:dyDescent="0.35">
      <c r="A21" t="s">
        <v>8</v>
      </c>
      <c r="B21" s="6"/>
      <c r="C21" s="6"/>
      <c r="D21" s="6"/>
      <c r="E21" s="6"/>
      <c r="F21" s="6"/>
      <c r="G21" s="6"/>
    </row>
    <row r="22" spans="1:8" x14ac:dyDescent="0.35">
      <c r="A22" s="1" t="s">
        <v>638</v>
      </c>
      <c r="B22" s="6">
        <v>0</v>
      </c>
      <c r="C22" s="6">
        <v>0</v>
      </c>
      <c r="D22" s="6"/>
      <c r="E22" s="6"/>
      <c r="F22" s="6">
        <v>0</v>
      </c>
      <c r="G22" s="6">
        <v>0</v>
      </c>
      <c r="H22" s="6">
        <v>0</v>
      </c>
    </row>
    <row r="23" spans="1:8" x14ac:dyDescent="0.35">
      <c r="A23" s="1" t="s">
        <v>639</v>
      </c>
      <c r="B23" s="6" t="s">
        <v>8</v>
      </c>
      <c r="C23" s="6">
        <v>0</v>
      </c>
      <c r="D23" s="6">
        <v>0</v>
      </c>
      <c r="E23" s="6">
        <v>0</v>
      </c>
      <c r="F23" s="6">
        <v>0</v>
      </c>
      <c r="G23" s="6" t="s">
        <v>8</v>
      </c>
    </row>
    <row r="24" spans="1:8" x14ac:dyDescent="0.35">
      <c r="A24" t="s">
        <v>8</v>
      </c>
      <c r="B24" s="6"/>
      <c r="C24" s="6"/>
      <c r="D24" s="6"/>
      <c r="E24" s="6"/>
      <c r="F24" s="6"/>
      <c r="G24" s="6"/>
    </row>
    <row r="25" spans="1:8" x14ac:dyDescent="0.35">
      <c r="A25" s="1" t="s">
        <v>640</v>
      </c>
      <c r="B25" s="6">
        <v>0</v>
      </c>
      <c r="C25" s="6">
        <v>0</v>
      </c>
      <c r="D25" s="6"/>
      <c r="E25" s="6"/>
      <c r="F25" s="6">
        <v>0</v>
      </c>
      <c r="G25" s="6">
        <v>-2080</v>
      </c>
      <c r="H25" s="6">
        <v>2200</v>
      </c>
    </row>
    <row r="26" spans="1:8" x14ac:dyDescent="0.35">
      <c r="A26" s="1" t="s">
        <v>641</v>
      </c>
      <c r="B26" s="6" t="s">
        <v>8</v>
      </c>
      <c r="C26" s="6">
        <v>0</v>
      </c>
      <c r="D26" s="6">
        <v>2080</v>
      </c>
      <c r="E26" s="6">
        <v>280</v>
      </c>
      <c r="F26" s="6">
        <v>50.91</v>
      </c>
      <c r="G26" s="6" t="s">
        <v>8</v>
      </c>
    </row>
    <row r="27" spans="1:8" x14ac:dyDescent="0.35">
      <c r="A27" t="s">
        <v>8</v>
      </c>
      <c r="B27" s="6"/>
      <c r="C27" s="6"/>
      <c r="D27" s="6"/>
      <c r="E27" s="6"/>
      <c r="F27" s="6"/>
      <c r="G27" s="6"/>
    </row>
    <row r="28" spans="1:8" x14ac:dyDescent="0.35">
      <c r="A28" s="1" t="s">
        <v>642</v>
      </c>
      <c r="B28" s="6">
        <v>6000</v>
      </c>
      <c r="C28" s="6">
        <v>0</v>
      </c>
      <c r="D28" s="6"/>
      <c r="E28" s="6"/>
      <c r="F28" s="6">
        <v>27.58</v>
      </c>
      <c r="G28" s="6">
        <v>4345</v>
      </c>
      <c r="H28" s="6">
        <v>2200</v>
      </c>
    </row>
    <row r="29" spans="1:8" x14ac:dyDescent="0.35">
      <c r="A29" s="1" t="s">
        <v>643</v>
      </c>
      <c r="B29" s="6" t="s">
        <v>8</v>
      </c>
      <c r="C29" s="6">
        <v>6000</v>
      </c>
      <c r="D29" s="6">
        <v>1655</v>
      </c>
      <c r="E29" s="6">
        <v>7884.63</v>
      </c>
      <c r="F29" s="6">
        <v>267.73</v>
      </c>
      <c r="G29" s="6" t="s">
        <v>8</v>
      </c>
    </row>
    <row r="30" spans="1:8" x14ac:dyDescent="0.35">
      <c r="A30" t="s">
        <v>8</v>
      </c>
      <c r="B30" s="6"/>
      <c r="C30" s="6"/>
      <c r="D30" s="6"/>
      <c r="E30" s="6"/>
      <c r="F30" s="6"/>
      <c r="G30" s="6"/>
    </row>
    <row r="31" spans="1:8" x14ac:dyDescent="0.35">
      <c r="A31" s="1" t="s">
        <v>644</v>
      </c>
      <c r="B31" s="6">
        <v>0</v>
      </c>
      <c r="C31" s="6">
        <v>0</v>
      </c>
      <c r="D31" s="6"/>
      <c r="E31" s="6"/>
      <c r="F31" s="6">
        <v>0</v>
      </c>
      <c r="G31" s="6">
        <v>0</v>
      </c>
      <c r="H31" s="6">
        <v>0</v>
      </c>
    </row>
    <row r="32" spans="1:8" x14ac:dyDescent="0.35">
      <c r="A32" s="1" t="s">
        <v>645</v>
      </c>
      <c r="B32" s="6" t="s">
        <v>8</v>
      </c>
      <c r="C32" s="6">
        <v>0</v>
      </c>
      <c r="D32" s="6">
        <v>0</v>
      </c>
      <c r="E32" s="6">
        <v>0</v>
      </c>
      <c r="F32" s="6">
        <v>0</v>
      </c>
      <c r="G32" s="6" t="s">
        <v>8</v>
      </c>
    </row>
    <row r="33" spans="1:8" x14ac:dyDescent="0.35">
      <c r="A33" t="s">
        <v>8</v>
      </c>
      <c r="B33" s="6"/>
      <c r="C33" s="6"/>
      <c r="D33" s="6"/>
      <c r="E33" s="6"/>
      <c r="F33" s="6"/>
      <c r="G33" s="6"/>
    </row>
    <row r="34" spans="1:8" x14ac:dyDescent="0.35">
      <c r="A34" s="1" t="s">
        <v>646</v>
      </c>
      <c r="B34" s="6">
        <v>0</v>
      </c>
      <c r="C34" s="6">
        <v>0</v>
      </c>
      <c r="D34" s="6"/>
      <c r="E34" s="6"/>
      <c r="F34" s="6">
        <v>0</v>
      </c>
      <c r="G34" s="6">
        <v>0</v>
      </c>
      <c r="H34" s="6">
        <v>0</v>
      </c>
    </row>
    <row r="35" spans="1:8" x14ac:dyDescent="0.35">
      <c r="A35" s="1" t="s">
        <v>647</v>
      </c>
      <c r="B35" s="6" t="s">
        <v>8</v>
      </c>
      <c r="C35" s="6">
        <v>0</v>
      </c>
      <c r="D35" s="6">
        <v>0</v>
      </c>
      <c r="E35" s="6">
        <v>0</v>
      </c>
      <c r="F35" s="6">
        <v>0</v>
      </c>
      <c r="G35" s="6" t="s">
        <v>8</v>
      </c>
    </row>
    <row r="36" spans="1:8" x14ac:dyDescent="0.35">
      <c r="A36" t="s">
        <v>8</v>
      </c>
      <c r="B36" s="6"/>
      <c r="C36" s="6"/>
      <c r="D36" s="6"/>
      <c r="E36" s="6"/>
      <c r="F36" s="6"/>
      <c r="G36" s="6"/>
    </row>
    <row r="37" spans="1:8" x14ac:dyDescent="0.35">
      <c r="A37" s="1" t="s">
        <v>648</v>
      </c>
      <c r="B37" s="6">
        <v>18000</v>
      </c>
      <c r="C37" s="6">
        <v>0</v>
      </c>
      <c r="D37" s="6"/>
      <c r="E37" s="6"/>
      <c r="F37" s="6">
        <v>112.78</v>
      </c>
      <c r="G37" s="6">
        <v>-2300</v>
      </c>
      <c r="H37" s="6">
        <v>25000</v>
      </c>
    </row>
    <row r="38" spans="1:8" x14ac:dyDescent="0.35">
      <c r="A38" s="1" t="s">
        <v>649</v>
      </c>
      <c r="B38" s="6" t="s">
        <v>8</v>
      </c>
      <c r="C38" s="6">
        <v>18000</v>
      </c>
      <c r="D38" s="6">
        <v>20300</v>
      </c>
      <c r="E38" s="6">
        <v>18500</v>
      </c>
      <c r="F38" s="6">
        <v>95.73</v>
      </c>
      <c r="G38" s="6" t="s">
        <v>8</v>
      </c>
    </row>
    <row r="39" spans="1:8" x14ac:dyDescent="0.35">
      <c r="A39" t="s">
        <v>8</v>
      </c>
      <c r="B39" s="6"/>
      <c r="C39" s="6"/>
      <c r="D39" s="6"/>
      <c r="E39" s="6"/>
      <c r="F39" s="6"/>
      <c r="G39" s="6"/>
    </row>
    <row r="40" spans="1:8" x14ac:dyDescent="0.35">
      <c r="A40" s="1" t="s">
        <v>650</v>
      </c>
      <c r="B40" s="6">
        <v>105000</v>
      </c>
      <c r="C40" s="6">
        <v>0</v>
      </c>
      <c r="D40" s="6"/>
      <c r="E40" s="6"/>
      <c r="F40" s="6">
        <v>35.15</v>
      </c>
      <c r="G40" s="6">
        <v>68088.83</v>
      </c>
      <c r="H40" s="18">
        <v>50000</v>
      </c>
    </row>
    <row r="41" spans="1:8" x14ac:dyDescent="0.35">
      <c r="A41" s="1" t="s">
        <v>651</v>
      </c>
      <c r="B41" s="6" t="s">
        <v>8</v>
      </c>
      <c r="C41" s="6">
        <v>105000</v>
      </c>
      <c r="D41" s="6">
        <v>36911.17</v>
      </c>
      <c r="E41" s="6">
        <v>29502.46</v>
      </c>
      <c r="F41" s="6">
        <v>7.07</v>
      </c>
      <c r="G41" s="6" t="s">
        <v>8</v>
      </c>
    </row>
    <row r="42" spans="1:8" x14ac:dyDescent="0.35">
      <c r="A42" t="s">
        <v>8</v>
      </c>
      <c r="B42" s="6"/>
      <c r="C42" s="6"/>
      <c r="D42" s="6"/>
      <c r="E42" s="6"/>
      <c r="F42" s="6"/>
      <c r="G42" s="6"/>
    </row>
    <row r="43" spans="1:8" x14ac:dyDescent="0.35">
      <c r="A43" s="1" t="s">
        <v>652</v>
      </c>
      <c r="B43" s="6">
        <v>2000</v>
      </c>
      <c r="C43" s="6">
        <v>0</v>
      </c>
      <c r="D43" s="6"/>
      <c r="E43" s="6"/>
      <c r="F43" s="6">
        <v>54.4</v>
      </c>
      <c r="G43" s="6">
        <v>912</v>
      </c>
      <c r="H43" s="6">
        <v>1500</v>
      </c>
    </row>
    <row r="44" spans="1:8" x14ac:dyDescent="0.35">
      <c r="A44" s="1" t="s">
        <v>653</v>
      </c>
      <c r="B44" s="6" t="s">
        <v>8</v>
      </c>
      <c r="C44" s="6">
        <v>2000</v>
      </c>
      <c r="D44" s="6">
        <v>1088</v>
      </c>
      <c r="E44" s="6">
        <v>1131.1400000000001</v>
      </c>
      <c r="F44" s="6">
        <v>71.540000000000006</v>
      </c>
      <c r="G44" s="6" t="s">
        <v>8</v>
      </c>
    </row>
    <row r="45" spans="1:8" x14ac:dyDescent="0.35">
      <c r="A45" t="s">
        <v>8</v>
      </c>
      <c r="B45" s="6"/>
      <c r="C45" s="6"/>
      <c r="D45" s="6"/>
      <c r="E45" s="6"/>
      <c r="F45" s="6"/>
      <c r="G45" s="6"/>
    </row>
    <row r="46" spans="1:8" x14ac:dyDescent="0.35">
      <c r="A46" s="1" t="s">
        <v>654</v>
      </c>
      <c r="B46" s="6">
        <v>15000</v>
      </c>
      <c r="C46" s="6">
        <v>0</v>
      </c>
      <c r="D46" s="6"/>
      <c r="E46" s="6"/>
      <c r="F46" s="6">
        <v>58.67</v>
      </c>
      <c r="G46" s="6">
        <v>6199.51</v>
      </c>
      <c r="H46" s="6">
        <v>15000</v>
      </c>
    </row>
    <row r="47" spans="1:8" x14ac:dyDescent="0.35">
      <c r="A47" s="1" t="s">
        <v>655</v>
      </c>
      <c r="B47" s="6" t="s">
        <v>8</v>
      </c>
      <c r="C47" s="6">
        <v>15000</v>
      </c>
      <c r="D47" s="6">
        <v>8800.49</v>
      </c>
      <c r="E47" s="6">
        <v>19994.580000000002</v>
      </c>
      <c r="F47" s="6">
        <v>100</v>
      </c>
      <c r="G47" s="6" t="s">
        <v>8</v>
      </c>
    </row>
    <row r="48" spans="1:8" x14ac:dyDescent="0.35">
      <c r="A48" t="s">
        <v>8</v>
      </c>
      <c r="B48" s="6"/>
      <c r="C48" s="6"/>
      <c r="D48" s="6"/>
      <c r="E48" s="6"/>
      <c r="F48" s="6"/>
      <c r="G48" s="6"/>
    </row>
    <row r="49" spans="1:8" x14ac:dyDescent="0.35">
      <c r="A49" s="1" t="s">
        <v>656</v>
      </c>
      <c r="B49" s="6">
        <v>3000</v>
      </c>
      <c r="C49" s="6">
        <v>0</v>
      </c>
      <c r="D49" s="6"/>
      <c r="E49" s="6"/>
      <c r="F49" s="6">
        <v>160</v>
      </c>
      <c r="G49" s="6">
        <v>-1800</v>
      </c>
      <c r="H49" s="6">
        <v>5000</v>
      </c>
    </row>
    <row r="50" spans="1:8" x14ac:dyDescent="0.35">
      <c r="A50" s="1" t="s">
        <v>657</v>
      </c>
      <c r="B50" s="6" t="s">
        <v>8</v>
      </c>
      <c r="C50" s="6">
        <v>3000</v>
      </c>
      <c r="D50" s="6">
        <v>4800</v>
      </c>
      <c r="E50" s="6">
        <v>2400</v>
      </c>
      <c r="F50" s="6">
        <v>80</v>
      </c>
      <c r="G50" s="6" t="s">
        <v>8</v>
      </c>
    </row>
    <row r="51" spans="1:8" x14ac:dyDescent="0.35">
      <c r="A51" t="s">
        <v>8</v>
      </c>
      <c r="B51" s="6"/>
      <c r="C51" s="6"/>
      <c r="D51" s="6"/>
      <c r="E51" s="6"/>
      <c r="F51" s="6"/>
      <c r="G51" s="6"/>
    </row>
    <row r="52" spans="1:8" x14ac:dyDescent="0.35">
      <c r="A52" s="1" t="s">
        <v>658</v>
      </c>
      <c r="B52" s="6">
        <v>0</v>
      </c>
      <c r="C52" s="6">
        <v>0</v>
      </c>
      <c r="D52" s="6"/>
      <c r="E52" s="6"/>
      <c r="F52" s="6">
        <v>0</v>
      </c>
      <c r="G52" s="6">
        <v>0</v>
      </c>
      <c r="H52" s="6">
        <v>0</v>
      </c>
    </row>
    <row r="53" spans="1:8" x14ac:dyDescent="0.35">
      <c r="A53" s="1" t="s">
        <v>659</v>
      </c>
      <c r="B53" s="6" t="s">
        <v>8</v>
      </c>
      <c r="C53" s="6">
        <v>0</v>
      </c>
      <c r="D53" s="6">
        <v>0</v>
      </c>
      <c r="E53" s="6">
        <v>0</v>
      </c>
      <c r="F53" s="6">
        <v>0</v>
      </c>
      <c r="G53" s="6" t="s">
        <v>8</v>
      </c>
    </row>
    <row r="54" spans="1:8" x14ac:dyDescent="0.35">
      <c r="A54" t="s">
        <v>8</v>
      </c>
      <c r="B54" s="6"/>
      <c r="C54" s="6"/>
      <c r="D54" s="6"/>
      <c r="E54" s="6"/>
      <c r="F54" s="6"/>
      <c r="G54" s="6"/>
    </row>
    <row r="55" spans="1:8" x14ac:dyDescent="0.35">
      <c r="A55" s="1" t="s">
        <v>660</v>
      </c>
      <c r="B55" s="6">
        <v>30000</v>
      </c>
      <c r="C55" s="6">
        <v>0</v>
      </c>
      <c r="D55" s="6"/>
      <c r="E55" s="6"/>
      <c r="F55" s="6">
        <v>9.41</v>
      </c>
      <c r="G55" s="6">
        <v>27177.72</v>
      </c>
      <c r="H55" s="6">
        <v>30000</v>
      </c>
    </row>
    <row r="56" spans="1:8" x14ac:dyDescent="0.35">
      <c r="A56" s="1" t="s">
        <v>661</v>
      </c>
      <c r="B56" s="6" t="s">
        <v>8</v>
      </c>
      <c r="C56" s="6">
        <v>30000</v>
      </c>
      <c r="D56" s="6">
        <v>2822.28</v>
      </c>
      <c r="E56" s="6">
        <v>27639.27</v>
      </c>
      <c r="F56" s="6">
        <v>56.54</v>
      </c>
      <c r="G56" s="6" t="s">
        <v>8</v>
      </c>
    </row>
    <row r="57" spans="1:8" x14ac:dyDescent="0.35">
      <c r="A57" t="s">
        <v>8</v>
      </c>
      <c r="B57" s="6"/>
      <c r="C57" s="6"/>
      <c r="D57" s="6"/>
      <c r="E57" s="6"/>
      <c r="F57" s="6"/>
      <c r="G57" s="6"/>
    </row>
    <row r="58" spans="1:8" x14ac:dyDescent="0.35">
      <c r="A58" s="1" t="s">
        <v>662</v>
      </c>
      <c r="B58" s="6">
        <v>0</v>
      </c>
      <c r="C58" s="6">
        <v>0</v>
      </c>
      <c r="D58" s="6"/>
      <c r="E58" s="6"/>
      <c r="F58" s="6">
        <v>0</v>
      </c>
      <c r="G58" s="6">
        <v>0</v>
      </c>
      <c r="H58" s="6">
        <v>0</v>
      </c>
    </row>
    <row r="59" spans="1:8" x14ac:dyDescent="0.35">
      <c r="A59" s="1" t="s">
        <v>663</v>
      </c>
      <c r="B59" s="6" t="s">
        <v>8</v>
      </c>
      <c r="C59" s="6">
        <v>0</v>
      </c>
      <c r="D59" s="6">
        <v>0</v>
      </c>
      <c r="E59" s="6">
        <v>0</v>
      </c>
      <c r="F59" s="6">
        <v>0</v>
      </c>
      <c r="G59" s="6" t="s">
        <v>8</v>
      </c>
    </row>
    <row r="60" spans="1:8" x14ac:dyDescent="0.35">
      <c r="A60" t="s">
        <v>8</v>
      </c>
      <c r="B60" s="6"/>
      <c r="C60" s="6"/>
      <c r="D60" s="6"/>
      <c r="E60" s="6"/>
      <c r="F60" s="6"/>
      <c r="G60" s="6"/>
    </row>
    <row r="61" spans="1:8" x14ac:dyDescent="0.35">
      <c r="A61" s="1" t="s">
        <v>664</v>
      </c>
      <c r="B61" s="6">
        <v>6000</v>
      </c>
      <c r="C61" s="6">
        <v>0</v>
      </c>
      <c r="D61" s="6"/>
      <c r="E61" s="6"/>
      <c r="F61" s="6">
        <v>0.5</v>
      </c>
      <c r="G61" s="6">
        <v>5970</v>
      </c>
      <c r="H61" s="6">
        <v>250</v>
      </c>
    </row>
    <row r="62" spans="1:8" x14ac:dyDescent="0.35">
      <c r="A62" s="1" t="s">
        <v>665</v>
      </c>
      <c r="B62" s="6" t="s">
        <v>8</v>
      </c>
      <c r="C62" s="6">
        <v>6000</v>
      </c>
      <c r="D62" s="6">
        <v>30</v>
      </c>
      <c r="E62" s="6">
        <v>296.39</v>
      </c>
      <c r="F62" s="6">
        <v>85.07</v>
      </c>
      <c r="G62" s="6" t="s">
        <v>8</v>
      </c>
    </row>
    <row r="63" spans="1:8" x14ac:dyDescent="0.35">
      <c r="A63" t="s">
        <v>8</v>
      </c>
      <c r="B63" s="6"/>
      <c r="C63" s="6"/>
      <c r="D63" s="6"/>
      <c r="E63" s="6"/>
      <c r="F63" s="6"/>
      <c r="G63" s="6"/>
    </row>
    <row r="64" spans="1:8" x14ac:dyDescent="0.35">
      <c r="A64" s="1" t="s">
        <v>666</v>
      </c>
      <c r="B64" s="6">
        <v>0</v>
      </c>
      <c r="C64" s="6">
        <v>0</v>
      </c>
      <c r="D64" s="6"/>
      <c r="E64" s="6"/>
      <c r="F64" s="6">
        <v>0</v>
      </c>
      <c r="G64" s="6">
        <v>-958.16</v>
      </c>
      <c r="H64" s="6">
        <v>0</v>
      </c>
    </row>
    <row r="65" spans="1:8" x14ac:dyDescent="0.35">
      <c r="A65" s="1" t="s">
        <v>667</v>
      </c>
      <c r="B65" s="6" t="s">
        <v>8</v>
      </c>
      <c r="C65" s="6">
        <v>0</v>
      </c>
      <c r="D65" s="6">
        <v>958.16</v>
      </c>
      <c r="E65" s="6">
        <v>-19.07</v>
      </c>
      <c r="F65" s="6">
        <v>100</v>
      </c>
      <c r="G65" s="6" t="s">
        <v>8</v>
      </c>
    </row>
    <row r="66" spans="1:8" x14ac:dyDescent="0.35">
      <c r="A66" t="s">
        <v>8</v>
      </c>
      <c r="B66" s="6"/>
      <c r="C66" s="6"/>
      <c r="D66" s="6"/>
      <c r="E66" s="6"/>
      <c r="F66" s="6"/>
      <c r="G66" s="6"/>
    </row>
    <row r="67" spans="1:8" x14ac:dyDescent="0.35">
      <c r="A67" s="1" t="s">
        <v>668</v>
      </c>
      <c r="B67" s="6">
        <v>0</v>
      </c>
      <c r="C67" s="6">
        <v>0</v>
      </c>
      <c r="D67" s="6"/>
      <c r="E67" s="6"/>
      <c r="F67" s="6">
        <v>0</v>
      </c>
      <c r="G67" s="6">
        <v>0</v>
      </c>
      <c r="H67" s="6">
        <v>0</v>
      </c>
    </row>
    <row r="68" spans="1:8" x14ac:dyDescent="0.35">
      <c r="A68" s="1" t="s">
        <v>669</v>
      </c>
      <c r="B68" s="6" t="s">
        <v>8</v>
      </c>
      <c r="C68" s="6">
        <v>0</v>
      </c>
      <c r="D68" s="6">
        <v>0</v>
      </c>
      <c r="E68" s="6">
        <v>0</v>
      </c>
      <c r="F68" s="6">
        <v>0</v>
      </c>
      <c r="G68" s="6" t="s">
        <v>8</v>
      </c>
    </row>
    <row r="69" spans="1:8" x14ac:dyDescent="0.35">
      <c r="A69" t="s">
        <v>8</v>
      </c>
      <c r="B69" s="6"/>
      <c r="C69" s="6"/>
      <c r="D69" s="6"/>
      <c r="E69" s="6"/>
      <c r="F69" s="6"/>
      <c r="G69" s="6"/>
    </row>
    <row r="70" spans="1:8" x14ac:dyDescent="0.35">
      <c r="A70" s="1" t="s">
        <v>670</v>
      </c>
      <c r="B70" s="6">
        <v>1642209</v>
      </c>
      <c r="C70" s="6">
        <v>0</v>
      </c>
      <c r="D70" s="6"/>
      <c r="E70" s="6"/>
      <c r="F70" s="6">
        <v>62.32</v>
      </c>
      <c r="G70" s="6">
        <v>618849.66</v>
      </c>
      <c r="H70" s="18">
        <v>1400000</v>
      </c>
    </row>
    <row r="71" spans="1:8" x14ac:dyDescent="0.35">
      <c r="A71" s="1" t="s">
        <v>671</v>
      </c>
      <c r="B71" s="6" t="s">
        <v>8</v>
      </c>
      <c r="C71" s="6">
        <v>1642209</v>
      </c>
      <c r="D71" s="6">
        <v>1023359.34</v>
      </c>
      <c r="E71" s="6">
        <v>878019.05</v>
      </c>
      <c r="F71" s="6">
        <v>68.05</v>
      </c>
      <c r="G71" s="6" t="s">
        <v>8</v>
      </c>
    </row>
    <row r="72" spans="1:8" x14ac:dyDescent="0.35">
      <c r="A72" t="s">
        <v>8</v>
      </c>
      <c r="B72" s="6"/>
      <c r="C72" s="6"/>
      <c r="D72" s="6"/>
      <c r="E72" s="6"/>
      <c r="F72" s="6"/>
      <c r="G72" s="6"/>
    </row>
    <row r="73" spans="1:8" x14ac:dyDescent="0.35">
      <c r="A73" s="1" t="s">
        <v>672</v>
      </c>
      <c r="B73" s="6">
        <v>0</v>
      </c>
      <c r="C73" s="6">
        <v>0</v>
      </c>
      <c r="D73" s="6"/>
      <c r="E73" s="6"/>
      <c r="F73" s="6">
        <v>0</v>
      </c>
      <c r="G73" s="6">
        <v>0</v>
      </c>
      <c r="H73" s="6">
        <v>0</v>
      </c>
    </row>
    <row r="74" spans="1:8" x14ac:dyDescent="0.35">
      <c r="A74" s="1" t="s">
        <v>673</v>
      </c>
      <c r="B74" s="6" t="s">
        <v>8</v>
      </c>
      <c r="C74" s="6">
        <v>0</v>
      </c>
      <c r="D74" s="6">
        <v>0</v>
      </c>
      <c r="E74" s="6">
        <v>0</v>
      </c>
      <c r="F74" s="6">
        <v>0</v>
      </c>
      <c r="G74" s="6" t="s">
        <v>8</v>
      </c>
    </row>
    <row r="75" spans="1:8" x14ac:dyDescent="0.35">
      <c r="A75" t="s">
        <v>8</v>
      </c>
      <c r="B75" s="6"/>
      <c r="C75" s="6"/>
      <c r="D75" s="6"/>
      <c r="E75" s="6"/>
      <c r="F75" s="6"/>
      <c r="G75" s="6"/>
    </row>
    <row r="76" spans="1:8" x14ac:dyDescent="0.35">
      <c r="A76" s="1" t="s">
        <v>674</v>
      </c>
      <c r="B76" s="6">
        <v>0</v>
      </c>
      <c r="C76" s="6">
        <v>0</v>
      </c>
      <c r="D76" s="6"/>
      <c r="E76" s="6"/>
      <c r="F76" s="6">
        <v>0</v>
      </c>
      <c r="G76" s="6">
        <v>-255839.87</v>
      </c>
      <c r="H76" s="15">
        <v>350000.18</v>
      </c>
    </row>
    <row r="77" spans="1:8" x14ac:dyDescent="0.35">
      <c r="A77" s="1" t="s">
        <v>675</v>
      </c>
      <c r="B77" s="6" t="s">
        <v>8</v>
      </c>
      <c r="C77" s="6">
        <v>0</v>
      </c>
      <c r="D77" s="6">
        <v>255839.87</v>
      </c>
      <c r="E77" s="6">
        <v>184217.07</v>
      </c>
      <c r="F77" s="6">
        <v>57.69</v>
      </c>
      <c r="G77" s="6" t="s">
        <v>8</v>
      </c>
    </row>
    <row r="78" spans="1:8" x14ac:dyDescent="0.35">
      <c r="A78" t="s">
        <v>8</v>
      </c>
      <c r="B78" s="6"/>
      <c r="C78" s="6"/>
      <c r="D78" s="6"/>
      <c r="E78" s="6"/>
      <c r="F78" s="6"/>
      <c r="G78" s="6"/>
    </row>
    <row r="79" spans="1:8" x14ac:dyDescent="0.35">
      <c r="A79" s="1" t="s">
        <v>676</v>
      </c>
      <c r="B79" s="6">
        <v>25000</v>
      </c>
      <c r="C79" s="6">
        <v>0</v>
      </c>
      <c r="D79" s="6"/>
      <c r="E79" s="6"/>
      <c r="F79" s="6">
        <v>89.19</v>
      </c>
      <c r="G79" s="6">
        <v>2701.53</v>
      </c>
      <c r="H79" s="6">
        <v>24000</v>
      </c>
    </row>
    <row r="80" spans="1:8" x14ac:dyDescent="0.35">
      <c r="A80" s="1" t="s">
        <v>677</v>
      </c>
      <c r="B80" s="6" t="s">
        <v>8</v>
      </c>
      <c r="C80" s="6">
        <v>25000</v>
      </c>
      <c r="D80" s="6">
        <v>22298.47</v>
      </c>
      <c r="E80" s="6">
        <v>20481.759999999998</v>
      </c>
      <c r="F80" s="6">
        <v>72.44</v>
      </c>
      <c r="G80" s="6" t="s">
        <v>8</v>
      </c>
    </row>
    <row r="81" spans="1:8" x14ac:dyDescent="0.35">
      <c r="A81" t="s">
        <v>8</v>
      </c>
      <c r="B81" s="6"/>
      <c r="C81" s="6"/>
      <c r="D81" s="6"/>
      <c r="E81" s="6"/>
      <c r="F81" s="6"/>
      <c r="G81" s="6"/>
    </row>
    <row r="82" spans="1:8" x14ac:dyDescent="0.35">
      <c r="A82" s="1" t="s">
        <v>678</v>
      </c>
      <c r="B82" s="6">
        <v>25</v>
      </c>
      <c r="C82" s="6">
        <v>0</v>
      </c>
      <c r="D82" s="6"/>
      <c r="E82" s="6"/>
      <c r="F82" s="6">
        <v>140</v>
      </c>
      <c r="G82" s="6">
        <v>-10</v>
      </c>
      <c r="H82" s="6">
        <v>35</v>
      </c>
    </row>
    <row r="83" spans="1:8" x14ac:dyDescent="0.35">
      <c r="A83" s="1" t="s">
        <v>679</v>
      </c>
      <c r="B83" s="6" t="s">
        <v>8</v>
      </c>
      <c r="C83" s="6">
        <v>25</v>
      </c>
      <c r="D83" s="6">
        <v>35</v>
      </c>
      <c r="E83" s="6">
        <v>0</v>
      </c>
      <c r="F83" s="6">
        <v>0</v>
      </c>
      <c r="G83" s="6" t="s">
        <v>8</v>
      </c>
    </row>
    <row r="84" spans="1:8" x14ac:dyDescent="0.35">
      <c r="A84" t="s">
        <v>8</v>
      </c>
      <c r="B84" s="6"/>
      <c r="C84" s="6"/>
      <c r="D84" s="6"/>
      <c r="E84" s="6"/>
      <c r="F84" s="6"/>
      <c r="G84" s="6"/>
    </row>
    <row r="85" spans="1:8" x14ac:dyDescent="0.35">
      <c r="A85" s="1" t="s">
        <v>680</v>
      </c>
      <c r="B85" s="6">
        <v>78000</v>
      </c>
      <c r="C85" s="6">
        <v>0</v>
      </c>
      <c r="D85" s="6"/>
      <c r="E85" s="6"/>
      <c r="F85" s="6">
        <v>87.26</v>
      </c>
      <c r="G85" s="6">
        <v>9936.91</v>
      </c>
      <c r="H85" s="6">
        <v>70000</v>
      </c>
    </row>
    <row r="86" spans="1:8" x14ac:dyDescent="0.35">
      <c r="A86" s="1" t="s">
        <v>681</v>
      </c>
      <c r="B86" s="6" t="s">
        <v>8</v>
      </c>
      <c r="C86" s="6">
        <v>78000</v>
      </c>
      <c r="D86" s="6">
        <v>68063.09</v>
      </c>
      <c r="E86" s="6">
        <v>66617.2</v>
      </c>
      <c r="F86" s="6">
        <v>80.09</v>
      </c>
      <c r="G86" s="6" t="s">
        <v>8</v>
      </c>
    </row>
    <row r="87" spans="1:8" x14ac:dyDescent="0.35">
      <c r="A87" t="s">
        <v>8</v>
      </c>
      <c r="B87" s="6"/>
      <c r="C87" s="6"/>
      <c r="D87" s="6"/>
      <c r="E87" s="6"/>
      <c r="F87" s="6"/>
      <c r="G87" s="6"/>
    </row>
    <row r="88" spans="1:8" x14ac:dyDescent="0.35">
      <c r="A88" s="1" t="s">
        <v>682</v>
      </c>
      <c r="B88" s="6">
        <v>0</v>
      </c>
      <c r="C88" s="6">
        <v>0</v>
      </c>
      <c r="D88" s="6"/>
      <c r="E88" s="6"/>
      <c r="F88" s="6">
        <v>0</v>
      </c>
      <c r="G88" s="6">
        <v>-16610.18</v>
      </c>
      <c r="H88" s="6">
        <v>16700</v>
      </c>
    </row>
    <row r="89" spans="1:8" x14ac:dyDescent="0.35">
      <c r="A89" s="1" t="s">
        <v>683</v>
      </c>
      <c r="B89" s="6" t="s">
        <v>8</v>
      </c>
      <c r="C89" s="6">
        <v>0</v>
      </c>
      <c r="D89" s="6">
        <v>16610.18</v>
      </c>
      <c r="E89" s="6">
        <v>16127</v>
      </c>
      <c r="F89" s="6">
        <v>100</v>
      </c>
      <c r="G89" s="6" t="s">
        <v>8</v>
      </c>
    </row>
    <row r="90" spans="1:8" x14ac:dyDescent="0.35">
      <c r="A90" t="s">
        <v>8</v>
      </c>
      <c r="B90" s="6"/>
      <c r="C90" s="6"/>
      <c r="D90" s="6"/>
      <c r="E90" s="6"/>
      <c r="F90" s="6"/>
      <c r="G90" s="6"/>
    </row>
    <row r="91" spans="1:8" x14ac:dyDescent="0.35">
      <c r="A91" s="1" t="s">
        <v>684</v>
      </c>
      <c r="B91" s="6">
        <v>0</v>
      </c>
      <c r="C91" s="6">
        <v>0</v>
      </c>
      <c r="D91" s="6"/>
      <c r="E91" s="6"/>
      <c r="F91" s="6">
        <v>0</v>
      </c>
      <c r="G91" s="6">
        <v>0</v>
      </c>
      <c r="H91" s="6">
        <v>0</v>
      </c>
    </row>
    <row r="92" spans="1:8" x14ac:dyDescent="0.35">
      <c r="A92" s="1" t="s">
        <v>685</v>
      </c>
      <c r="B92" s="6" t="s">
        <v>8</v>
      </c>
      <c r="C92" s="6">
        <v>0</v>
      </c>
      <c r="D92" s="6">
        <v>0</v>
      </c>
      <c r="E92" s="6">
        <v>0</v>
      </c>
      <c r="F92" s="6">
        <v>0</v>
      </c>
      <c r="G92" s="6" t="s">
        <v>8</v>
      </c>
    </row>
    <row r="93" spans="1:8" x14ac:dyDescent="0.35">
      <c r="A93" t="s">
        <v>8</v>
      </c>
      <c r="B93" s="6"/>
      <c r="C93" s="6"/>
      <c r="D93" s="6"/>
      <c r="E93" s="6"/>
      <c r="F93" s="6"/>
      <c r="G93" s="6"/>
    </row>
    <row r="94" spans="1:8" x14ac:dyDescent="0.35">
      <c r="A94" s="1" t="s">
        <v>686</v>
      </c>
      <c r="B94" s="6">
        <v>3000</v>
      </c>
      <c r="C94" s="6">
        <v>0</v>
      </c>
      <c r="D94" s="6"/>
      <c r="E94" s="6"/>
      <c r="F94" s="6">
        <v>39.17</v>
      </c>
      <c r="G94" s="6">
        <v>1825</v>
      </c>
      <c r="H94" s="6">
        <v>1800</v>
      </c>
    </row>
    <row r="95" spans="1:8" x14ac:dyDescent="0.35">
      <c r="A95" s="1" t="s">
        <v>687</v>
      </c>
      <c r="B95" s="6" t="s">
        <v>8</v>
      </c>
      <c r="C95" s="6">
        <v>3000</v>
      </c>
      <c r="D95" s="6">
        <v>1175</v>
      </c>
      <c r="E95" s="6">
        <v>2800</v>
      </c>
      <c r="F95" s="6">
        <v>80</v>
      </c>
      <c r="G95" s="6" t="s">
        <v>8</v>
      </c>
    </row>
    <row r="96" spans="1:8" x14ac:dyDescent="0.35">
      <c r="A96" t="s">
        <v>8</v>
      </c>
      <c r="B96" s="6"/>
      <c r="C96" s="6"/>
      <c r="D96" s="6"/>
      <c r="E96" s="6"/>
      <c r="F96" s="6"/>
      <c r="G96" s="6"/>
    </row>
    <row r="97" spans="1:8" x14ac:dyDescent="0.35">
      <c r="A97" s="1" t="s">
        <v>688</v>
      </c>
      <c r="B97" s="6">
        <v>28500</v>
      </c>
      <c r="C97" s="6">
        <v>0</v>
      </c>
      <c r="D97" s="6"/>
      <c r="E97" s="6"/>
      <c r="F97" s="6">
        <v>100.11</v>
      </c>
      <c r="G97" s="6">
        <v>-30</v>
      </c>
      <c r="H97" s="18">
        <v>28500</v>
      </c>
    </row>
    <row r="98" spans="1:8" x14ac:dyDescent="0.35">
      <c r="A98" s="1" t="s">
        <v>689</v>
      </c>
      <c r="B98" s="6" t="s">
        <v>8</v>
      </c>
      <c r="C98" s="6">
        <v>28500</v>
      </c>
      <c r="D98" s="6">
        <v>28530</v>
      </c>
      <c r="E98" s="6">
        <v>28540</v>
      </c>
      <c r="F98" s="6">
        <v>100</v>
      </c>
      <c r="G98" s="6" t="s">
        <v>8</v>
      </c>
    </row>
    <row r="99" spans="1:8" x14ac:dyDescent="0.35">
      <c r="A99" t="s">
        <v>8</v>
      </c>
      <c r="B99" s="6"/>
      <c r="C99" s="6"/>
      <c r="D99" s="6"/>
      <c r="E99" s="6"/>
      <c r="F99" s="6"/>
      <c r="G99" s="6"/>
    </row>
    <row r="100" spans="1:8" x14ac:dyDescent="0.35">
      <c r="A100" s="1" t="s">
        <v>690</v>
      </c>
      <c r="B100" s="6">
        <v>2550</v>
      </c>
      <c r="C100" s="6">
        <v>0</v>
      </c>
      <c r="D100" s="6"/>
      <c r="E100" s="6"/>
      <c r="F100" s="6">
        <v>0</v>
      </c>
      <c r="G100" s="6">
        <v>2550</v>
      </c>
      <c r="H100" s="6">
        <v>0</v>
      </c>
    </row>
    <row r="101" spans="1:8" x14ac:dyDescent="0.35">
      <c r="A101" s="1" t="s">
        <v>691</v>
      </c>
      <c r="B101" s="6" t="s">
        <v>8</v>
      </c>
      <c r="C101" s="6">
        <v>2550</v>
      </c>
      <c r="D101" s="6">
        <v>0</v>
      </c>
      <c r="E101" s="6">
        <v>0</v>
      </c>
      <c r="F101" s="6">
        <v>0</v>
      </c>
      <c r="G101" s="6" t="s">
        <v>8</v>
      </c>
    </row>
    <row r="102" spans="1:8" x14ac:dyDescent="0.35">
      <c r="A102" t="s">
        <v>8</v>
      </c>
      <c r="B102" s="6"/>
      <c r="C102" s="6"/>
      <c r="D102" s="6"/>
      <c r="E102" s="6"/>
      <c r="F102" s="6"/>
      <c r="G102" s="6"/>
    </row>
    <row r="103" spans="1:8" x14ac:dyDescent="0.35">
      <c r="A103" s="1" t="s">
        <v>692</v>
      </c>
      <c r="B103" s="6">
        <v>0</v>
      </c>
      <c r="C103" s="6">
        <v>0</v>
      </c>
      <c r="D103" s="6"/>
      <c r="E103" s="6"/>
      <c r="F103" s="6">
        <v>0</v>
      </c>
      <c r="G103" s="6">
        <v>0</v>
      </c>
      <c r="H103" s="6">
        <v>0</v>
      </c>
    </row>
    <row r="104" spans="1:8" x14ac:dyDescent="0.35">
      <c r="A104" s="1" t="s">
        <v>693</v>
      </c>
      <c r="B104" s="6" t="s">
        <v>8</v>
      </c>
      <c r="C104" s="6">
        <v>0</v>
      </c>
      <c r="D104" s="6">
        <v>0</v>
      </c>
      <c r="E104" s="6">
        <v>0</v>
      </c>
      <c r="F104" s="6">
        <v>0</v>
      </c>
      <c r="G104" s="6" t="s">
        <v>8</v>
      </c>
    </row>
    <row r="105" spans="1:8" x14ac:dyDescent="0.35">
      <c r="A105" t="s">
        <v>8</v>
      </c>
      <c r="B105" s="6"/>
      <c r="C105" s="6"/>
      <c r="D105" s="6"/>
      <c r="E105" s="6"/>
      <c r="F105" s="6"/>
      <c r="G105" s="6"/>
    </row>
    <row r="106" spans="1:8" x14ac:dyDescent="0.35">
      <c r="A106" s="1" t="s">
        <v>694</v>
      </c>
      <c r="B106" s="6">
        <v>0</v>
      </c>
      <c r="C106" s="6">
        <v>0</v>
      </c>
      <c r="D106" s="6"/>
      <c r="E106" s="6"/>
      <c r="F106" s="6">
        <v>0</v>
      </c>
      <c r="G106" s="6">
        <v>0</v>
      </c>
      <c r="H106" s="6">
        <v>0</v>
      </c>
    </row>
    <row r="107" spans="1:8" x14ac:dyDescent="0.35">
      <c r="A107" s="1" t="s">
        <v>695</v>
      </c>
      <c r="B107" s="6" t="s">
        <v>8</v>
      </c>
      <c r="C107" s="6">
        <v>0</v>
      </c>
      <c r="D107" s="6">
        <v>0</v>
      </c>
      <c r="E107" s="6">
        <v>0</v>
      </c>
      <c r="F107" s="6">
        <v>0</v>
      </c>
      <c r="G107" s="6" t="s">
        <v>8</v>
      </c>
    </row>
    <row r="108" spans="1:8" x14ac:dyDescent="0.35">
      <c r="A108" t="s">
        <v>8</v>
      </c>
      <c r="B108" s="6"/>
      <c r="C108" s="6"/>
      <c r="D108" s="6"/>
      <c r="E108" s="6"/>
      <c r="F108" s="6"/>
      <c r="G108" s="6"/>
    </row>
    <row r="109" spans="1:8" x14ac:dyDescent="0.35">
      <c r="A109" s="1" t="s">
        <v>696</v>
      </c>
      <c r="B109" s="6">
        <v>0</v>
      </c>
      <c r="C109" s="6">
        <v>0</v>
      </c>
      <c r="D109" s="6"/>
      <c r="E109" s="6"/>
      <c r="F109" s="6">
        <v>0</v>
      </c>
      <c r="G109" s="6">
        <v>0</v>
      </c>
      <c r="H109" s="6">
        <v>0</v>
      </c>
    </row>
    <row r="110" spans="1:8" x14ac:dyDescent="0.35">
      <c r="A110" s="1" t="s">
        <v>697</v>
      </c>
      <c r="B110" s="6" t="s">
        <v>8</v>
      </c>
      <c r="C110" s="6">
        <v>0</v>
      </c>
      <c r="D110" s="6">
        <v>0</v>
      </c>
      <c r="E110" s="6">
        <v>0</v>
      </c>
      <c r="F110" s="6">
        <v>0</v>
      </c>
      <c r="G110" s="6" t="s">
        <v>8</v>
      </c>
    </row>
    <row r="111" spans="1:8" x14ac:dyDescent="0.35">
      <c r="A111" t="s">
        <v>8</v>
      </c>
      <c r="B111" s="6"/>
      <c r="C111" s="6"/>
      <c r="D111" s="6"/>
      <c r="E111" s="6"/>
      <c r="F111" s="6"/>
      <c r="G111" s="6"/>
    </row>
    <row r="112" spans="1:8" x14ac:dyDescent="0.35">
      <c r="A112" s="1" t="s">
        <v>698</v>
      </c>
      <c r="B112" s="6">
        <v>950</v>
      </c>
      <c r="C112" s="6">
        <v>0</v>
      </c>
      <c r="D112" s="6"/>
      <c r="E112" s="6"/>
      <c r="F112" s="6">
        <v>286.43</v>
      </c>
      <c r="G112" s="6">
        <v>-1771.13</v>
      </c>
      <c r="H112" s="6">
        <v>2750</v>
      </c>
    </row>
    <row r="113" spans="1:8" x14ac:dyDescent="0.35">
      <c r="A113" s="1" t="s">
        <v>699</v>
      </c>
      <c r="B113" s="6" t="s">
        <v>8</v>
      </c>
      <c r="C113" s="6">
        <v>950</v>
      </c>
      <c r="D113" s="6">
        <v>2721.13</v>
      </c>
      <c r="E113" s="6">
        <v>2526.71</v>
      </c>
      <c r="F113" s="6">
        <v>100</v>
      </c>
      <c r="G113" s="6" t="s">
        <v>8</v>
      </c>
    </row>
    <row r="114" spans="1:8" x14ac:dyDescent="0.35">
      <c r="A114" t="s">
        <v>8</v>
      </c>
      <c r="B114" s="6"/>
      <c r="C114" s="6"/>
      <c r="D114" s="6"/>
      <c r="E114" s="6"/>
      <c r="F114" s="6"/>
      <c r="G114" s="6"/>
    </row>
    <row r="115" spans="1:8" x14ac:dyDescent="0.35">
      <c r="A115" s="1" t="s">
        <v>700</v>
      </c>
      <c r="B115" s="6">
        <v>1000</v>
      </c>
      <c r="C115" s="6">
        <v>0</v>
      </c>
      <c r="D115" s="6"/>
      <c r="E115" s="6"/>
      <c r="F115" s="6">
        <v>0</v>
      </c>
      <c r="G115" s="6">
        <v>1000</v>
      </c>
      <c r="H115" s="6">
        <v>1000</v>
      </c>
    </row>
    <row r="116" spans="1:8" x14ac:dyDescent="0.35">
      <c r="A116" s="1" t="s">
        <v>701</v>
      </c>
      <c r="B116" s="6" t="s">
        <v>8</v>
      </c>
      <c r="C116" s="6">
        <v>1000</v>
      </c>
      <c r="D116" s="6">
        <v>0</v>
      </c>
      <c r="E116" s="6">
        <v>0</v>
      </c>
      <c r="F116" s="6">
        <v>0</v>
      </c>
      <c r="G116" s="6" t="s">
        <v>8</v>
      </c>
    </row>
    <row r="117" spans="1:8" x14ac:dyDescent="0.35">
      <c r="A117" t="s">
        <v>8</v>
      </c>
      <c r="B117" s="6"/>
      <c r="C117" s="6"/>
      <c r="D117" s="6"/>
      <c r="E117" s="6"/>
      <c r="F117" s="6"/>
      <c r="G117" s="6"/>
    </row>
    <row r="118" spans="1:8" x14ac:dyDescent="0.35">
      <c r="A118" s="1" t="s">
        <v>702</v>
      </c>
      <c r="B118" s="6">
        <v>0</v>
      </c>
      <c r="C118" s="6">
        <v>0</v>
      </c>
      <c r="D118" s="6"/>
      <c r="E118" s="6"/>
      <c r="F118" s="6">
        <v>0</v>
      </c>
      <c r="G118" s="6">
        <v>0</v>
      </c>
      <c r="H118" s="6">
        <v>17000</v>
      </c>
    </row>
    <row r="119" spans="1:8" x14ac:dyDescent="0.35">
      <c r="A119" s="1" t="s">
        <v>703</v>
      </c>
      <c r="B119" s="6" t="s">
        <v>8</v>
      </c>
      <c r="C119" s="6">
        <v>0</v>
      </c>
      <c r="D119" s="6">
        <v>0</v>
      </c>
      <c r="E119" s="6">
        <v>17256</v>
      </c>
      <c r="F119" s="6">
        <v>100</v>
      </c>
      <c r="G119" s="6" t="s">
        <v>8</v>
      </c>
    </row>
    <row r="120" spans="1:8" x14ac:dyDescent="0.35">
      <c r="A120" t="s">
        <v>8</v>
      </c>
      <c r="B120" s="6"/>
      <c r="C120" s="6"/>
      <c r="D120" s="6"/>
      <c r="E120" s="6"/>
      <c r="F120" s="6"/>
      <c r="G120" s="6"/>
    </row>
    <row r="121" spans="1:8" x14ac:dyDescent="0.35">
      <c r="A121" s="1" t="s">
        <v>704</v>
      </c>
      <c r="B121" s="6">
        <v>0</v>
      </c>
      <c r="C121" s="6">
        <v>0</v>
      </c>
      <c r="D121" s="6"/>
      <c r="E121" s="6"/>
      <c r="F121" s="6">
        <v>0</v>
      </c>
      <c r="G121" s="6">
        <v>0</v>
      </c>
      <c r="H121" s="6">
        <v>0</v>
      </c>
    </row>
    <row r="122" spans="1:8" x14ac:dyDescent="0.35">
      <c r="A122" s="1" t="s">
        <v>705</v>
      </c>
      <c r="B122" s="6" t="s">
        <v>8</v>
      </c>
      <c r="C122" s="6">
        <v>0</v>
      </c>
      <c r="D122" s="6">
        <v>0</v>
      </c>
      <c r="E122" s="6">
        <v>0</v>
      </c>
      <c r="F122" s="6">
        <v>0</v>
      </c>
      <c r="G122" s="6" t="s">
        <v>8</v>
      </c>
      <c r="H122" s="18"/>
    </row>
    <row r="123" spans="1:8" x14ac:dyDescent="0.35">
      <c r="B123" s="6"/>
      <c r="C123" s="6"/>
      <c r="D123" s="6"/>
      <c r="E123" s="6"/>
      <c r="F123" s="6"/>
      <c r="G123" s="6"/>
    </row>
    <row r="124" spans="1:8" x14ac:dyDescent="0.35">
      <c r="A124" s="1" t="s">
        <v>706</v>
      </c>
      <c r="B124" s="6">
        <v>0</v>
      </c>
      <c r="C124" s="6">
        <v>0</v>
      </c>
      <c r="D124" s="6"/>
      <c r="E124" s="6"/>
      <c r="F124" s="6">
        <v>0</v>
      </c>
      <c r="G124" s="6">
        <v>0</v>
      </c>
      <c r="H124" s="6">
        <v>0</v>
      </c>
    </row>
    <row r="125" spans="1:8" x14ac:dyDescent="0.35">
      <c r="A125" s="1" t="s">
        <v>707</v>
      </c>
      <c r="B125" s="6" t="s">
        <v>8</v>
      </c>
      <c r="C125" s="6">
        <v>0</v>
      </c>
      <c r="D125" s="6">
        <v>0</v>
      </c>
      <c r="E125" s="6">
        <v>0</v>
      </c>
      <c r="F125" s="6">
        <v>0</v>
      </c>
      <c r="G125" s="6" t="s">
        <v>8</v>
      </c>
    </row>
    <row r="126" spans="1:8" x14ac:dyDescent="0.35">
      <c r="A126" t="s">
        <v>8</v>
      </c>
      <c r="B126" s="6"/>
      <c r="C126" s="6"/>
      <c r="D126" s="6"/>
      <c r="E126" s="6"/>
      <c r="F126" s="6"/>
      <c r="G126" s="6"/>
    </row>
    <row r="127" spans="1:8" x14ac:dyDescent="0.35">
      <c r="A127" s="1" t="s">
        <v>708</v>
      </c>
      <c r="B127" s="6">
        <v>0</v>
      </c>
      <c r="C127" s="6">
        <v>0</v>
      </c>
      <c r="D127" s="6"/>
      <c r="E127" s="6"/>
      <c r="F127" s="6">
        <v>0</v>
      </c>
      <c r="G127" s="6">
        <v>0</v>
      </c>
      <c r="H127" s="6">
        <v>0</v>
      </c>
    </row>
    <row r="128" spans="1:8" x14ac:dyDescent="0.35">
      <c r="A128" s="1" t="s">
        <v>709</v>
      </c>
      <c r="B128" s="6" t="s">
        <v>8</v>
      </c>
      <c r="C128" s="6">
        <v>0</v>
      </c>
      <c r="D128" s="6">
        <v>0</v>
      </c>
      <c r="E128" s="6">
        <v>0</v>
      </c>
      <c r="F128" s="6">
        <v>0</v>
      </c>
      <c r="G128" s="6" t="s">
        <v>8</v>
      </c>
    </row>
    <row r="129" spans="1:8" x14ac:dyDescent="0.35">
      <c r="A129" t="s">
        <v>8</v>
      </c>
      <c r="B129" s="6"/>
      <c r="C129" s="6"/>
      <c r="D129" s="6"/>
      <c r="E129" s="6"/>
      <c r="F129" s="6"/>
      <c r="G129" s="6"/>
    </row>
    <row r="130" spans="1:8" x14ac:dyDescent="0.35">
      <c r="A130" s="1" t="s">
        <v>710</v>
      </c>
      <c r="B130" s="6">
        <v>0</v>
      </c>
      <c r="C130" s="6">
        <v>0</v>
      </c>
      <c r="D130" s="6"/>
      <c r="E130" s="6"/>
      <c r="F130" s="6">
        <v>0</v>
      </c>
      <c r="G130" s="6">
        <v>0</v>
      </c>
      <c r="H130" s="6">
        <v>0</v>
      </c>
    </row>
    <row r="131" spans="1:8" x14ac:dyDescent="0.35">
      <c r="A131" s="1" t="s">
        <v>711</v>
      </c>
      <c r="B131" s="6" t="s">
        <v>8</v>
      </c>
      <c r="C131" s="6">
        <v>0</v>
      </c>
      <c r="D131" s="6">
        <v>0</v>
      </c>
      <c r="E131" s="6">
        <v>0</v>
      </c>
      <c r="F131" s="6">
        <v>0</v>
      </c>
      <c r="G131" s="6" t="s">
        <v>8</v>
      </c>
    </row>
    <row r="132" spans="1:8" x14ac:dyDescent="0.35">
      <c r="A132" t="s">
        <v>8</v>
      </c>
      <c r="B132" s="6"/>
      <c r="C132" s="6"/>
      <c r="D132" s="6"/>
      <c r="E132" s="6"/>
      <c r="F132" s="6"/>
      <c r="G132" s="6"/>
    </row>
    <row r="133" spans="1:8" x14ac:dyDescent="0.35">
      <c r="A133" s="1" t="s">
        <v>712</v>
      </c>
      <c r="B133" s="6">
        <v>0</v>
      </c>
      <c r="C133" s="6">
        <v>0</v>
      </c>
      <c r="D133" s="6"/>
      <c r="E133" s="6"/>
      <c r="F133" s="6">
        <v>0</v>
      </c>
      <c r="G133" s="6">
        <v>0</v>
      </c>
      <c r="H133" s="6">
        <v>0</v>
      </c>
    </row>
    <row r="134" spans="1:8" x14ac:dyDescent="0.35">
      <c r="A134" s="1" t="s">
        <v>713</v>
      </c>
      <c r="B134" s="6" t="s">
        <v>8</v>
      </c>
      <c r="C134" s="6">
        <v>0</v>
      </c>
      <c r="D134" s="6">
        <v>0</v>
      </c>
      <c r="E134" s="6">
        <v>0</v>
      </c>
      <c r="F134" s="6">
        <v>0</v>
      </c>
      <c r="G134" s="6" t="s">
        <v>8</v>
      </c>
    </row>
    <row r="135" spans="1:8" x14ac:dyDescent="0.35">
      <c r="A135" t="s">
        <v>8</v>
      </c>
      <c r="B135" s="6"/>
      <c r="C135" s="6"/>
      <c r="D135" s="6"/>
      <c r="E135" s="6"/>
      <c r="F135" s="6"/>
      <c r="G135" s="6"/>
    </row>
    <row r="136" spans="1:8" x14ac:dyDescent="0.35">
      <c r="A136" s="1" t="s">
        <v>714</v>
      </c>
      <c r="B136" s="6">
        <v>0</v>
      </c>
      <c r="C136" s="6">
        <v>0</v>
      </c>
      <c r="D136" s="6"/>
      <c r="E136" s="6"/>
      <c r="F136" s="6">
        <v>0</v>
      </c>
      <c r="G136" s="6">
        <v>0</v>
      </c>
      <c r="H136" s="6">
        <v>0</v>
      </c>
    </row>
    <row r="137" spans="1:8" x14ac:dyDescent="0.35">
      <c r="A137" s="1" t="s">
        <v>715</v>
      </c>
      <c r="B137" s="6" t="s">
        <v>8</v>
      </c>
      <c r="C137" s="6">
        <v>0</v>
      </c>
      <c r="D137" s="6">
        <v>0</v>
      </c>
      <c r="E137" s="6">
        <v>0</v>
      </c>
      <c r="F137" s="6">
        <v>0</v>
      </c>
      <c r="G137" s="6" t="s">
        <v>8</v>
      </c>
    </row>
    <row r="138" spans="1:8" x14ac:dyDescent="0.35">
      <c r="A138" t="s">
        <v>8</v>
      </c>
      <c r="B138" s="6"/>
      <c r="C138" s="6"/>
      <c r="D138" s="6"/>
      <c r="E138" s="6"/>
      <c r="F138" s="6"/>
      <c r="G138" s="6"/>
    </row>
    <row r="139" spans="1:8" x14ac:dyDescent="0.35">
      <c r="A139" s="1" t="s">
        <v>716</v>
      </c>
      <c r="B139" s="6">
        <v>0</v>
      </c>
      <c r="C139" s="6">
        <v>0</v>
      </c>
      <c r="D139" s="6"/>
      <c r="E139" s="6"/>
      <c r="F139" s="6">
        <v>0</v>
      </c>
      <c r="G139" s="6">
        <v>0</v>
      </c>
      <c r="H139" s="6">
        <v>0</v>
      </c>
    </row>
    <row r="140" spans="1:8" x14ac:dyDescent="0.35">
      <c r="A140" s="1" t="s">
        <v>717</v>
      </c>
      <c r="B140" s="6" t="s">
        <v>8</v>
      </c>
      <c r="C140" s="6">
        <v>0</v>
      </c>
      <c r="D140" s="6">
        <v>0</v>
      </c>
      <c r="E140" s="6">
        <v>0</v>
      </c>
      <c r="F140" s="6">
        <v>0</v>
      </c>
      <c r="G140" s="6" t="s">
        <v>8</v>
      </c>
    </row>
    <row r="141" spans="1:8" x14ac:dyDescent="0.35">
      <c r="A141" t="s">
        <v>8</v>
      </c>
      <c r="B141" s="6"/>
      <c r="C141" s="6"/>
      <c r="D141" s="6"/>
      <c r="E141" s="6"/>
      <c r="F141" s="6"/>
      <c r="G141" s="6"/>
    </row>
    <row r="142" spans="1:8" x14ac:dyDescent="0.35">
      <c r="A142" s="1" t="s">
        <v>718</v>
      </c>
      <c r="B142" s="6">
        <v>0</v>
      </c>
      <c r="C142" s="6">
        <v>0</v>
      </c>
      <c r="D142" s="6"/>
      <c r="E142" s="6"/>
      <c r="F142" s="6">
        <v>0</v>
      </c>
      <c r="G142" s="6">
        <v>0</v>
      </c>
      <c r="H142" s="6">
        <v>0</v>
      </c>
    </row>
    <row r="143" spans="1:8" x14ac:dyDescent="0.35">
      <c r="A143" s="1" t="s">
        <v>719</v>
      </c>
      <c r="B143" s="6" t="s">
        <v>8</v>
      </c>
      <c r="C143" s="6">
        <v>0</v>
      </c>
      <c r="D143" s="6">
        <v>0</v>
      </c>
      <c r="E143" s="6">
        <v>0</v>
      </c>
      <c r="F143" s="6">
        <v>0</v>
      </c>
      <c r="G143" s="6" t="s">
        <v>8</v>
      </c>
    </row>
    <row r="144" spans="1:8" x14ac:dyDescent="0.35">
      <c r="A144" t="s">
        <v>8</v>
      </c>
      <c r="B144" s="6"/>
      <c r="C144" s="6"/>
      <c r="D144" s="6"/>
      <c r="E144" s="6"/>
      <c r="F144" s="6"/>
      <c r="G144" s="6"/>
    </row>
    <row r="145" spans="1:8" x14ac:dyDescent="0.35">
      <c r="A145" s="1" t="s">
        <v>720</v>
      </c>
      <c r="B145" s="6">
        <v>0</v>
      </c>
      <c r="C145" s="6">
        <v>0</v>
      </c>
      <c r="D145" s="6"/>
      <c r="E145" s="6"/>
      <c r="F145" s="6">
        <v>0</v>
      </c>
      <c r="G145" s="6">
        <v>0</v>
      </c>
      <c r="H145" s="6">
        <v>0</v>
      </c>
    </row>
    <row r="146" spans="1:8" x14ac:dyDescent="0.35">
      <c r="A146" s="1" t="s">
        <v>721</v>
      </c>
      <c r="B146" s="6" t="s">
        <v>8</v>
      </c>
      <c r="C146" s="6">
        <v>0</v>
      </c>
      <c r="D146" s="6">
        <v>0</v>
      </c>
      <c r="E146" s="6">
        <v>0</v>
      </c>
      <c r="F146" s="6">
        <v>0</v>
      </c>
      <c r="G146" s="6" t="s">
        <v>8</v>
      </c>
    </row>
    <row r="147" spans="1:8" x14ac:dyDescent="0.35">
      <c r="A147" t="s">
        <v>8</v>
      </c>
      <c r="B147" s="6"/>
      <c r="C147" s="6"/>
      <c r="D147" s="6"/>
      <c r="E147" s="6"/>
      <c r="F147" s="6"/>
      <c r="G147" s="6"/>
    </row>
    <row r="148" spans="1:8" x14ac:dyDescent="0.35">
      <c r="A148" s="1" t="s">
        <v>722</v>
      </c>
      <c r="B148" s="6">
        <v>0</v>
      </c>
      <c r="C148" s="6">
        <v>0</v>
      </c>
      <c r="D148" s="6"/>
      <c r="E148" s="6"/>
      <c r="F148" s="6">
        <v>0</v>
      </c>
      <c r="G148" s="6">
        <v>0</v>
      </c>
      <c r="H148" s="6">
        <v>0</v>
      </c>
    </row>
    <row r="149" spans="1:8" x14ac:dyDescent="0.35">
      <c r="A149" s="1" t="s">
        <v>723</v>
      </c>
      <c r="B149" s="6" t="s">
        <v>8</v>
      </c>
      <c r="C149" s="6">
        <v>0</v>
      </c>
      <c r="D149" s="6">
        <v>0</v>
      </c>
      <c r="E149" s="6">
        <v>0</v>
      </c>
      <c r="F149" s="6">
        <v>0</v>
      </c>
      <c r="G149" s="6" t="s">
        <v>8</v>
      </c>
    </row>
    <row r="150" spans="1:8" x14ac:dyDescent="0.35">
      <c r="A150" t="s">
        <v>8</v>
      </c>
      <c r="B150" s="6"/>
      <c r="C150" s="6"/>
      <c r="D150" s="6"/>
      <c r="E150" s="6"/>
      <c r="F150" s="6"/>
      <c r="G150" s="6"/>
    </row>
    <row r="151" spans="1:8" x14ac:dyDescent="0.35">
      <c r="A151" s="1" t="s">
        <v>724</v>
      </c>
      <c r="B151" s="6">
        <v>0</v>
      </c>
      <c r="C151" s="6">
        <v>0</v>
      </c>
      <c r="D151" s="6"/>
      <c r="E151" s="6"/>
      <c r="F151" s="6">
        <v>0</v>
      </c>
      <c r="G151" s="6">
        <v>0</v>
      </c>
      <c r="H151" s="6">
        <v>0</v>
      </c>
    </row>
    <row r="152" spans="1:8" x14ac:dyDescent="0.35">
      <c r="A152" s="1" t="s">
        <v>725</v>
      </c>
      <c r="B152" s="6" t="s">
        <v>8</v>
      </c>
      <c r="C152" s="6">
        <v>0</v>
      </c>
      <c r="D152" s="6">
        <v>0</v>
      </c>
      <c r="E152" s="6">
        <v>0</v>
      </c>
      <c r="F152" s="6">
        <v>0</v>
      </c>
      <c r="G152" s="6" t="s">
        <v>8</v>
      </c>
    </row>
    <row r="153" spans="1:8" x14ac:dyDescent="0.35">
      <c r="A153" t="s">
        <v>8</v>
      </c>
      <c r="B153" s="6"/>
      <c r="C153" s="6"/>
      <c r="D153" s="6"/>
      <c r="E153" s="6"/>
      <c r="F153" s="6"/>
      <c r="G153" s="6"/>
    </row>
    <row r="154" spans="1:8" x14ac:dyDescent="0.35">
      <c r="A154" s="1" t="s">
        <v>726</v>
      </c>
      <c r="B154" s="6">
        <v>0</v>
      </c>
      <c r="C154" s="6">
        <v>0</v>
      </c>
      <c r="D154" s="6"/>
      <c r="E154" s="6"/>
      <c r="F154" s="6">
        <v>0</v>
      </c>
      <c r="G154" s="6">
        <v>0</v>
      </c>
      <c r="H154" s="6">
        <v>0</v>
      </c>
    </row>
    <row r="155" spans="1:8" x14ac:dyDescent="0.35">
      <c r="A155" s="1" t="s">
        <v>727</v>
      </c>
      <c r="B155" s="6" t="s">
        <v>8</v>
      </c>
      <c r="C155" s="6">
        <v>0</v>
      </c>
      <c r="D155" s="6">
        <v>0</v>
      </c>
      <c r="E155" s="6">
        <v>0</v>
      </c>
      <c r="F155" s="6">
        <v>0</v>
      </c>
      <c r="G155" s="6" t="s">
        <v>8</v>
      </c>
    </row>
    <row r="156" spans="1:8" x14ac:dyDescent="0.35">
      <c r="A156" t="s">
        <v>8</v>
      </c>
      <c r="B156" s="6"/>
      <c r="C156" s="6"/>
      <c r="D156" s="6"/>
      <c r="E156" s="6"/>
      <c r="F156" s="6"/>
      <c r="G156" s="6"/>
    </row>
    <row r="157" spans="1:8" x14ac:dyDescent="0.35">
      <c r="A157" s="1" t="s">
        <v>728</v>
      </c>
      <c r="B157" s="6">
        <v>0</v>
      </c>
      <c r="C157" s="6">
        <v>0</v>
      </c>
      <c r="D157" s="6"/>
      <c r="E157" s="6"/>
      <c r="F157" s="6">
        <v>0</v>
      </c>
      <c r="G157" s="6">
        <v>0</v>
      </c>
      <c r="H157" s="6">
        <v>0</v>
      </c>
    </row>
    <row r="158" spans="1:8" x14ac:dyDescent="0.35">
      <c r="A158" s="1" t="s">
        <v>729</v>
      </c>
      <c r="B158" s="6" t="s">
        <v>8</v>
      </c>
      <c r="C158" s="6">
        <v>0</v>
      </c>
      <c r="D158" s="6">
        <v>0</v>
      </c>
      <c r="E158" s="6">
        <v>0</v>
      </c>
      <c r="F158" s="6">
        <v>0</v>
      </c>
      <c r="G158" s="6" t="s">
        <v>8</v>
      </c>
    </row>
    <row r="159" spans="1:8" x14ac:dyDescent="0.35">
      <c r="A159" t="s">
        <v>8</v>
      </c>
      <c r="B159" s="6"/>
      <c r="C159" s="6"/>
      <c r="D159" s="6"/>
      <c r="E159" s="6"/>
      <c r="F159" s="6"/>
      <c r="G159" s="6"/>
    </row>
    <row r="160" spans="1:8" x14ac:dyDescent="0.35">
      <c r="A160" s="1" t="s">
        <v>730</v>
      </c>
      <c r="B160" s="6">
        <v>0</v>
      </c>
      <c r="C160" s="6">
        <v>0</v>
      </c>
      <c r="D160" s="6"/>
      <c r="E160" s="6"/>
      <c r="F160" s="6">
        <v>0</v>
      </c>
      <c r="G160" s="6">
        <v>0</v>
      </c>
      <c r="H160" s="6">
        <v>0</v>
      </c>
    </row>
    <row r="161" spans="1:8" x14ac:dyDescent="0.35">
      <c r="A161" s="1" t="s">
        <v>731</v>
      </c>
      <c r="B161" s="6" t="s">
        <v>8</v>
      </c>
      <c r="C161" s="6">
        <v>0</v>
      </c>
      <c r="D161" s="6">
        <v>0</v>
      </c>
      <c r="E161" s="6">
        <v>0</v>
      </c>
      <c r="F161" s="6">
        <v>0</v>
      </c>
      <c r="G161" s="6" t="s">
        <v>8</v>
      </c>
    </row>
    <row r="162" spans="1:8" x14ac:dyDescent="0.35">
      <c r="A162" t="s">
        <v>8</v>
      </c>
      <c r="B162" s="6"/>
      <c r="C162" s="6"/>
      <c r="D162" s="6"/>
      <c r="E162" s="6"/>
      <c r="F162" s="6"/>
      <c r="G162" s="6"/>
    </row>
    <row r="163" spans="1:8" x14ac:dyDescent="0.35">
      <c r="A163" s="1" t="s">
        <v>732</v>
      </c>
      <c r="B163" s="6">
        <v>0</v>
      </c>
      <c r="C163" s="6">
        <v>0</v>
      </c>
      <c r="D163" s="6"/>
      <c r="E163" s="6"/>
      <c r="F163" s="6">
        <v>0</v>
      </c>
      <c r="G163" s="6">
        <v>0</v>
      </c>
      <c r="H163" s="6">
        <v>0</v>
      </c>
    </row>
    <row r="164" spans="1:8" x14ac:dyDescent="0.35">
      <c r="A164" s="1" t="s">
        <v>733</v>
      </c>
      <c r="B164" s="6" t="s">
        <v>8</v>
      </c>
      <c r="C164" s="6">
        <v>0</v>
      </c>
      <c r="D164" s="6">
        <v>0</v>
      </c>
      <c r="E164" s="6">
        <v>0</v>
      </c>
      <c r="F164" s="6">
        <v>0</v>
      </c>
      <c r="G164" s="6" t="s">
        <v>8</v>
      </c>
    </row>
    <row r="165" spans="1:8" x14ac:dyDescent="0.35">
      <c r="A165" t="s">
        <v>8</v>
      </c>
      <c r="B165" s="6"/>
      <c r="C165" s="6"/>
      <c r="D165" s="6"/>
      <c r="E165" s="6"/>
      <c r="F165" s="6"/>
      <c r="G165" s="6"/>
    </row>
    <row r="166" spans="1:8" x14ac:dyDescent="0.35">
      <c r="A166" s="1" t="s">
        <v>734</v>
      </c>
      <c r="B166" s="6">
        <v>0</v>
      </c>
      <c r="C166" s="6">
        <v>0</v>
      </c>
      <c r="D166" s="6"/>
      <c r="E166" s="6"/>
      <c r="F166" s="6">
        <v>0</v>
      </c>
      <c r="G166" s="6">
        <v>0</v>
      </c>
      <c r="H166" s="6">
        <v>0</v>
      </c>
    </row>
    <row r="167" spans="1:8" x14ac:dyDescent="0.35">
      <c r="A167" s="1" t="s">
        <v>735</v>
      </c>
      <c r="B167" s="6" t="s">
        <v>8</v>
      </c>
      <c r="C167" s="6">
        <v>0</v>
      </c>
      <c r="D167" s="6">
        <v>0</v>
      </c>
      <c r="E167" s="6">
        <v>0</v>
      </c>
      <c r="F167" s="6">
        <v>0</v>
      </c>
      <c r="G167" s="6" t="s">
        <v>8</v>
      </c>
    </row>
    <row r="168" spans="1:8" x14ac:dyDescent="0.35">
      <c r="A168" t="s">
        <v>8</v>
      </c>
      <c r="B168" s="6"/>
      <c r="C168" s="6"/>
      <c r="D168" s="6"/>
      <c r="E168" s="6"/>
      <c r="F168" s="6"/>
      <c r="G168" s="6"/>
    </row>
    <row r="169" spans="1:8" x14ac:dyDescent="0.35">
      <c r="A169" s="1" t="s">
        <v>736</v>
      </c>
      <c r="B169" s="6">
        <v>0</v>
      </c>
      <c r="C169" s="6">
        <v>0</v>
      </c>
      <c r="D169" s="6"/>
      <c r="E169" s="6"/>
      <c r="F169" s="6">
        <v>0</v>
      </c>
      <c r="G169" s="6">
        <v>0</v>
      </c>
      <c r="H169" s="6">
        <v>0</v>
      </c>
    </row>
    <row r="170" spans="1:8" x14ac:dyDescent="0.35">
      <c r="A170" s="1" t="s">
        <v>737</v>
      </c>
      <c r="B170" s="6" t="s">
        <v>8</v>
      </c>
      <c r="C170" s="6">
        <v>0</v>
      </c>
      <c r="D170" s="6">
        <v>0</v>
      </c>
      <c r="E170" s="6">
        <v>0</v>
      </c>
      <c r="F170" s="6">
        <v>0</v>
      </c>
      <c r="G170" s="6" t="s">
        <v>8</v>
      </c>
    </row>
    <row r="171" spans="1:8" x14ac:dyDescent="0.35">
      <c r="A171" t="s">
        <v>8</v>
      </c>
      <c r="B171" s="6"/>
      <c r="C171" s="6"/>
      <c r="D171" s="6"/>
      <c r="E171" s="6"/>
      <c r="F171" s="6"/>
      <c r="G171" s="6"/>
    </row>
    <row r="172" spans="1:8" x14ac:dyDescent="0.35">
      <c r="A172" s="1" t="s">
        <v>664</v>
      </c>
      <c r="B172" s="6">
        <v>9500</v>
      </c>
      <c r="C172" s="6">
        <v>0</v>
      </c>
      <c r="D172" s="6"/>
      <c r="E172" s="6"/>
      <c r="F172" s="6">
        <v>0</v>
      </c>
      <c r="G172" s="6">
        <v>9500</v>
      </c>
      <c r="H172" s="6">
        <v>0</v>
      </c>
    </row>
    <row r="173" spans="1:8" x14ac:dyDescent="0.35">
      <c r="A173" s="1" t="s">
        <v>738</v>
      </c>
      <c r="B173" s="6" t="s">
        <v>8</v>
      </c>
      <c r="C173" s="6">
        <v>9500</v>
      </c>
      <c r="D173" s="6">
        <v>0</v>
      </c>
      <c r="E173" s="6">
        <v>1705</v>
      </c>
      <c r="F173" s="6">
        <v>100</v>
      </c>
      <c r="G173" s="6" t="s">
        <v>8</v>
      </c>
    </row>
    <row r="174" spans="1:8" x14ac:dyDescent="0.35">
      <c r="A174" t="s">
        <v>8</v>
      </c>
      <c r="B174" s="6"/>
      <c r="C174" s="6"/>
      <c r="D174" s="6"/>
      <c r="E174" s="6"/>
      <c r="F174" s="6"/>
      <c r="G174" s="6"/>
    </row>
    <row r="175" spans="1:8" x14ac:dyDescent="0.35">
      <c r="A175" s="1" t="s">
        <v>739</v>
      </c>
      <c r="B175" s="6">
        <v>290568</v>
      </c>
      <c r="C175" s="6">
        <v>0</v>
      </c>
      <c r="D175" s="6"/>
      <c r="E175" s="6"/>
      <c r="F175" s="6">
        <v>49.84</v>
      </c>
      <c r="G175" s="6">
        <v>145739.82</v>
      </c>
      <c r="H175" s="6">
        <v>150000</v>
      </c>
    </row>
    <row r="176" spans="1:8" x14ac:dyDescent="0.35">
      <c r="A176" s="1" t="s">
        <v>740</v>
      </c>
      <c r="B176" s="6" t="s">
        <v>8</v>
      </c>
      <c r="C176" s="6">
        <v>290568</v>
      </c>
      <c r="D176" s="6">
        <v>144828.18</v>
      </c>
      <c r="E176" s="6">
        <v>203940.16</v>
      </c>
      <c r="F176" s="6">
        <v>72.16</v>
      </c>
      <c r="G176" s="6" t="s">
        <v>8</v>
      </c>
    </row>
    <row r="177" spans="1:8" x14ac:dyDescent="0.35">
      <c r="A177" t="s">
        <v>8</v>
      </c>
      <c r="B177" s="6"/>
      <c r="C177" s="6"/>
      <c r="D177" s="6"/>
      <c r="E177" s="6"/>
      <c r="F177" s="6"/>
      <c r="G177" s="6"/>
    </row>
    <row r="178" spans="1:8" x14ac:dyDescent="0.35">
      <c r="A178" s="1" t="s">
        <v>741</v>
      </c>
      <c r="B178" s="6">
        <v>0</v>
      </c>
      <c r="C178" s="6">
        <v>0</v>
      </c>
      <c r="D178" s="6"/>
      <c r="E178" s="6"/>
      <c r="F178" s="6">
        <v>0</v>
      </c>
      <c r="G178" s="6">
        <v>0</v>
      </c>
      <c r="H178" s="6">
        <v>0</v>
      </c>
    </row>
    <row r="179" spans="1:8" x14ac:dyDescent="0.35">
      <c r="A179" s="1" t="s">
        <v>742</v>
      </c>
      <c r="B179" s="6" t="s">
        <v>8</v>
      </c>
      <c r="C179" s="6">
        <v>0</v>
      </c>
      <c r="D179" s="6">
        <v>0</v>
      </c>
      <c r="E179" s="6">
        <v>0</v>
      </c>
      <c r="F179" s="6">
        <v>0</v>
      </c>
      <c r="G179" s="6" t="s">
        <v>8</v>
      </c>
    </row>
    <row r="180" spans="1:8" x14ac:dyDescent="0.35">
      <c r="A180" t="s">
        <v>8</v>
      </c>
      <c r="B180" s="6"/>
      <c r="C180" s="6"/>
      <c r="D180" s="6"/>
      <c r="E180" s="6"/>
      <c r="F180" s="6"/>
      <c r="G180" s="6"/>
    </row>
    <row r="181" spans="1:8" x14ac:dyDescent="0.35">
      <c r="A181" s="1" t="s">
        <v>743</v>
      </c>
      <c r="B181" s="6">
        <v>15000</v>
      </c>
      <c r="C181" s="6">
        <v>0</v>
      </c>
      <c r="D181" s="6"/>
      <c r="E181" s="6"/>
      <c r="F181" s="6">
        <v>104.36</v>
      </c>
      <c r="G181" s="6">
        <v>-653.75</v>
      </c>
      <c r="H181" s="6">
        <v>16000</v>
      </c>
    </row>
    <row r="182" spans="1:8" x14ac:dyDescent="0.35">
      <c r="A182" s="1" t="s">
        <v>744</v>
      </c>
      <c r="B182" s="6" t="s">
        <v>8</v>
      </c>
      <c r="C182" s="6">
        <v>15000</v>
      </c>
      <c r="D182" s="6">
        <v>15653.75</v>
      </c>
      <c r="E182" s="6">
        <v>14696.5</v>
      </c>
      <c r="F182" s="6">
        <v>100</v>
      </c>
      <c r="G182" s="6" t="s">
        <v>8</v>
      </c>
    </row>
    <row r="183" spans="1:8" x14ac:dyDescent="0.35">
      <c r="A183" t="s">
        <v>8</v>
      </c>
      <c r="B183" s="6"/>
      <c r="C183" s="6"/>
      <c r="D183" s="6"/>
      <c r="E183" s="6"/>
      <c r="F183" s="6"/>
      <c r="G183" s="6"/>
    </row>
    <row r="184" spans="1:8" x14ac:dyDescent="0.35">
      <c r="A184" s="1" t="s">
        <v>745</v>
      </c>
      <c r="B184" s="6">
        <v>38056</v>
      </c>
      <c r="C184" s="6">
        <v>0</v>
      </c>
      <c r="D184" s="6"/>
      <c r="E184" s="6"/>
      <c r="F184" s="6">
        <v>43.44</v>
      </c>
      <c r="G184" s="6">
        <v>21522.59</v>
      </c>
      <c r="H184" s="6">
        <v>17000</v>
      </c>
    </row>
    <row r="185" spans="1:8" x14ac:dyDescent="0.35">
      <c r="A185" s="1" t="s">
        <v>746</v>
      </c>
      <c r="B185" s="6" t="s">
        <v>8</v>
      </c>
      <c r="C185" s="6">
        <v>38056</v>
      </c>
      <c r="D185" s="6">
        <v>16533.41</v>
      </c>
      <c r="E185" s="6">
        <v>6778.46</v>
      </c>
      <c r="F185" s="6">
        <v>100</v>
      </c>
      <c r="G185" s="6" t="s">
        <v>8</v>
      </c>
    </row>
    <row r="186" spans="1:8" x14ac:dyDescent="0.35">
      <c r="A186" t="s">
        <v>8</v>
      </c>
      <c r="B186" s="6"/>
      <c r="C186" s="6"/>
      <c r="D186" s="6"/>
      <c r="E186" s="6"/>
      <c r="F186" s="6"/>
      <c r="G186" s="6"/>
    </row>
    <row r="187" spans="1:8" x14ac:dyDescent="0.35">
      <c r="A187" s="1" t="s">
        <v>747</v>
      </c>
      <c r="B187" s="6">
        <v>550</v>
      </c>
      <c r="C187" s="6">
        <v>0</v>
      </c>
      <c r="D187" s="6"/>
      <c r="E187" s="6"/>
      <c r="F187" s="6">
        <v>63.11</v>
      </c>
      <c r="G187" s="6">
        <v>202.9</v>
      </c>
      <c r="H187" s="6">
        <v>365</v>
      </c>
    </row>
    <row r="188" spans="1:8" x14ac:dyDescent="0.35">
      <c r="A188" s="1" t="s">
        <v>748</v>
      </c>
      <c r="B188" s="6" t="s">
        <v>8</v>
      </c>
      <c r="C188" s="6">
        <v>550</v>
      </c>
      <c r="D188" s="6">
        <v>347.1</v>
      </c>
      <c r="E188" s="6">
        <v>252</v>
      </c>
      <c r="F188" s="6">
        <v>66.67</v>
      </c>
      <c r="G188" s="6" t="s">
        <v>8</v>
      </c>
    </row>
    <row r="189" spans="1:8" x14ac:dyDescent="0.35">
      <c r="A189" t="s">
        <v>8</v>
      </c>
      <c r="B189" s="6"/>
      <c r="C189" s="6"/>
      <c r="D189" s="6"/>
      <c r="E189" s="6"/>
      <c r="F189" s="6"/>
      <c r="G189" s="6"/>
    </row>
    <row r="190" spans="1:8" x14ac:dyDescent="0.35">
      <c r="A190" s="1" t="s">
        <v>749</v>
      </c>
      <c r="B190" s="6">
        <v>0</v>
      </c>
      <c r="C190" s="6">
        <v>0</v>
      </c>
      <c r="D190" s="6"/>
      <c r="E190" s="6"/>
      <c r="F190" s="6">
        <v>0</v>
      </c>
      <c r="G190" s="6">
        <v>0</v>
      </c>
      <c r="H190" s="6">
        <v>0</v>
      </c>
    </row>
    <row r="191" spans="1:8" x14ac:dyDescent="0.35">
      <c r="A191" s="1" t="s">
        <v>750</v>
      </c>
      <c r="B191" s="6" t="s">
        <v>8</v>
      </c>
      <c r="C191" s="6">
        <v>0</v>
      </c>
      <c r="D191" s="6">
        <v>0</v>
      </c>
      <c r="E191" s="6">
        <v>0</v>
      </c>
      <c r="F191" s="6">
        <v>0</v>
      </c>
      <c r="G191" s="6" t="s">
        <v>8</v>
      </c>
    </row>
    <row r="192" spans="1:8" x14ac:dyDescent="0.35">
      <c r="A192" t="s">
        <v>8</v>
      </c>
      <c r="B192" s="6"/>
      <c r="C192" s="6"/>
      <c r="D192" s="6"/>
      <c r="E192" s="6"/>
      <c r="F192" s="6"/>
      <c r="G192" s="6"/>
    </row>
    <row r="193" spans="1:8" x14ac:dyDescent="0.35">
      <c r="A193" s="1" t="s">
        <v>751</v>
      </c>
      <c r="B193" s="6">
        <v>60000</v>
      </c>
      <c r="C193" s="6">
        <v>0</v>
      </c>
      <c r="D193" s="6"/>
      <c r="E193" s="6"/>
      <c r="F193" s="6">
        <v>100</v>
      </c>
      <c r="G193" s="6">
        <v>0</v>
      </c>
      <c r="H193" s="6">
        <v>60000</v>
      </c>
    </row>
    <row r="194" spans="1:8" x14ac:dyDescent="0.35">
      <c r="A194" s="1" t="s">
        <v>752</v>
      </c>
      <c r="B194" s="6" t="s">
        <v>8</v>
      </c>
      <c r="C194" s="6">
        <v>60000</v>
      </c>
      <c r="D194" s="6">
        <v>60000</v>
      </c>
      <c r="E194" s="6">
        <v>60000</v>
      </c>
      <c r="F194" s="6">
        <v>100</v>
      </c>
      <c r="G194" s="6" t="s">
        <v>8</v>
      </c>
    </row>
    <row r="195" spans="1:8" x14ac:dyDescent="0.35">
      <c r="A195" t="s">
        <v>8</v>
      </c>
      <c r="B195" s="6"/>
      <c r="C195" s="6"/>
      <c r="D195" s="6"/>
      <c r="E195" s="6"/>
      <c r="F195" s="6"/>
      <c r="G195" s="6"/>
    </row>
    <row r="196" spans="1:8" x14ac:dyDescent="0.35">
      <c r="A196" s="1" t="s">
        <v>753</v>
      </c>
      <c r="B196" s="6">
        <v>0</v>
      </c>
      <c r="C196" s="6">
        <v>0</v>
      </c>
      <c r="D196" s="6"/>
      <c r="E196" s="6"/>
      <c r="F196" s="6">
        <v>0</v>
      </c>
      <c r="G196" s="6">
        <v>0</v>
      </c>
      <c r="H196" s="6">
        <v>0</v>
      </c>
    </row>
    <row r="197" spans="1:8" x14ac:dyDescent="0.35">
      <c r="A197" s="1" t="s">
        <v>754</v>
      </c>
      <c r="B197" s="6" t="s">
        <v>8</v>
      </c>
      <c r="C197" s="6">
        <v>0</v>
      </c>
      <c r="D197" s="6">
        <v>0</v>
      </c>
      <c r="E197" s="6">
        <v>0</v>
      </c>
      <c r="F197" s="6">
        <v>0</v>
      </c>
      <c r="G197" s="6" t="s">
        <v>8</v>
      </c>
      <c r="H197" s="21"/>
    </row>
    <row r="198" spans="1:8" x14ac:dyDescent="0.35">
      <c r="A198" t="s">
        <v>8</v>
      </c>
      <c r="B198" s="6"/>
      <c r="C198" s="6"/>
      <c r="D198" s="6"/>
      <c r="E198" s="6"/>
      <c r="F198" s="6"/>
      <c r="G198" s="6"/>
    </row>
    <row r="199" spans="1:8" x14ac:dyDescent="0.35">
      <c r="A199" s="1" t="s">
        <v>755</v>
      </c>
      <c r="B199" s="6">
        <v>300</v>
      </c>
      <c r="C199" s="6">
        <v>0</v>
      </c>
      <c r="D199" s="6"/>
      <c r="E199" s="6"/>
      <c r="F199" s="6">
        <v>13.71</v>
      </c>
      <c r="G199" s="6">
        <v>258.88</v>
      </c>
      <c r="H199" s="6">
        <v>45</v>
      </c>
    </row>
    <row r="200" spans="1:8" x14ac:dyDescent="0.35">
      <c r="A200" s="1" t="s">
        <v>756</v>
      </c>
      <c r="B200" s="6" t="s">
        <v>8</v>
      </c>
      <c r="C200" s="6">
        <v>300</v>
      </c>
      <c r="D200" s="6">
        <v>41.12</v>
      </c>
      <c r="E200" s="6">
        <v>75.91</v>
      </c>
      <c r="F200" s="6">
        <v>62.16</v>
      </c>
      <c r="G200" s="6" t="s">
        <v>8</v>
      </c>
    </row>
    <row r="201" spans="1:8" x14ac:dyDescent="0.35">
      <c r="A201" t="s">
        <v>8</v>
      </c>
      <c r="B201" s="6"/>
      <c r="C201" s="6"/>
      <c r="D201" s="6"/>
      <c r="E201" s="6"/>
      <c r="F201" s="6"/>
      <c r="G201" s="6"/>
    </row>
    <row r="202" spans="1:8" x14ac:dyDescent="0.35">
      <c r="A202" s="1" t="s">
        <v>757</v>
      </c>
      <c r="B202" s="6">
        <v>1500</v>
      </c>
      <c r="C202" s="6">
        <v>0</v>
      </c>
      <c r="D202" s="6"/>
      <c r="E202" s="6"/>
      <c r="F202" s="6">
        <v>64.64</v>
      </c>
      <c r="G202" s="6">
        <v>530.37</v>
      </c>
      <c r="H202" s="6">
        <v>1000</v>
      </c>
    </row>
    <row r="203" spans="1:8" x14ac:dyDescent="0.35">
      <c r="A203" s="1" t="s">
        <v>758</v>
      </c>
      <c r="B203" s="6" t="s">
        <v>8</v>
      </c>
      <c r="C203" s="6">
        <v>1500</v>
      </c>
      <c r="D203" s="6">
        <v>969.63</v>
      </c>
      <c r="E203" s="6">
        <v>653.94000000000005</v>
      </c>
      <c r="F203" s="6">
        <v>82.78</v>
      </c>
      <c r="G203" s="6" t="s">
        <v>8</v>
      </c>
    </row>
    <row r="204" spans="1:8" x14ac:dyDescent="0.35">
      <c r="A204" t="s">
        <v>8</v>
      </c>
      <c r="B204" s="6"/>
      <c r="C204" s="6"/>
      <c r="D204" s="6"/>
      <c r="E204" s="6"/>
      <c r="F204" s="6"/>
      <c r="G204" s="6"/>
    </row>
    <row r="205" spans="1:8" x14ac:dyDescent="0.35">
      <c r="A205" s="1" t="s">
        <v>759</v>
      </c>
      <c r="B205" s="6">
        <v>1000</v>
      </c>
      <c r="C205" s="6">
        <v>0</v>
      </c>
      <c r="D205" s="6"/>
      <c r="E205" s="6"/>
      <c r="F205" s="6">
        <v>29.5</v>
      </c>
      <c r="G205" s="6">
        <v>705</v>
      </c>
      <c r="H205" s="6">
        <v>300</v>
      </c>
    </row>
    <row r="206" spans="1:8" x14ac:dyDescent="0.35">
      <c r="A206" s="1" t="s">
        <v>760</v>
      </c>
      <c r="B206" s="6" t="s">
        <v>8</v>
      </c>
      <c r="C206" s="6">
        <v>1000</v>
      </c>
      <c r="D206" s="6">
        <v>295</v>
      </c>
      <c r="E206" s="6">
        <v>375.84</v>
      </c>
      <c r="F206" s="6">
        <v>79.319999999999993</v>
      </c>
      <c r="G206" s="6" t="s">
        <v>8</v>
      </c>
    </row>
    <row r="207" spans="1:8" x14ac:dyDescent="0.35">
      <c r="A207" t="s">
        <v>8</v>
      </c>
      <c r="B207" s="6"/>
      <c r="C207" s="6"/>
      <c r="D207" s="6"/>
      <c r="E207" s="6"/>
      <c r="F207" s="6"/>
      <c r="G207" s="6"/>
    </row>
    <row r="208" spans="1:8" x14ac:dyDescent="0.35">
      <c r="A208" s="1" t="s">
        <v>761</v>
      </c>
      <c r="B208" s="6">
        <v>25</v>
      </c>
      <c r="C208" s="6">
        <v>0</v>
      </c>
      <c r="D208" s="6"/>
      <c r="E208" s="6"/>
      <c r="F208" s="6">
        <v>2.4</v>
      </c>
      <c r="G208" s="6">
        <v>24.4</v>
      </c>
      <c r="H208" s="6">
        <v>2</v>
      </c>
    </row>
    <row r="209" spans="1:8" x14ac:dyDescent="0.35">
      <c r="A209" s="1" t="s">
        <v>762</v>
      </c>
      <c r="B209" s="6" t="s">
        <v>8</v>
      </c>
      <c r="C209" s="6">
        <v>25</v>
      </c>
      <c r="D209" s="6">
        <v>0.6</v>
      </c>
      <c r="E209" s="6">
        <v>1.17</v>
      </c>
      <c r="F209" s="6">
        <v>49.16</v>
      </c>
      <c r="G209" s="6" t="s">
        <v>8</v>
      </c>
    </row>
    <row r="210" spans="1:8" x14ac:dyDescent="0.35">
      <c r="A210" t="s">
        <v>8</v>
      </c>
      <c r="B210" s="6"/>
      <c r="C210" s="6"/>
      <c r="D210" s="6"/>
      <c r="E210" s="6"/>
      <c r="F210" s="6"/>
      <c r="G210" s="6"/>
    </row>
    <row r="211" spans="1:8" x14ac:dyDescent="0.35">
      <c r="A211" s="1" t="s">
        <v>763</v>
      </c>
      <c r="B211" s="6">
        <v>500</v>
      </c>
      <c r="C211" s="6">
        <v>0</v>
      </c>
      <c r="D211" s="6"/>
      <c r="E211" s="6"/>
      <c r="F211" s="6">
        <v>16.59</v>
      </c>
      <c r="G211" s="6">
        <v>417.03</v>
      </c>
      <c r="H211" s="6">
        <v>90</v>
      </c>
    </row>
    <row r="212" spans="1:8" x14ac:dyDescent="0.35">
      <c r="A212" s="1" t="s">
        <v>764</v>
      </c>
      <c r="B212" s="6" t="s">
        <v>8</v>
      </c>
      <c r="C212" s="6">
        <v>500</v>
      </c>
      <c r="D212" s="6">
        <v>82.97</v>
      </c>
      <c r="E212" s="6">
        <v>128.02000000000001</v>
      </c>
      <c r="F212" s="6">
        <v>58.07</v>
      </c>
      <c r="G212" s="6" t="s">
        <v>8</v>
      </c>
    </row>
    <row r="213" spans="1:8" x14ac:dyDescent="0.35">
      <c r="A213" t="s">
        <v>8</v>
      </c>
      <c r="B213" s="6"/>
      <c r="C213" s="6"/>
      <c r="D213" s="6"/>
      <c r="E213" s="6"/>
      <c r="F213" s="6"/>
      <c r="G213" s="6"/>
    </row>
    <row r="214" spans="1:8" x14ac:dyDescent="0.35">
      <c r="A214" s="1" t="s">
        <v>765</v>
      </c>
      <c r="B214" s="6">
        <v>100</v>
      </c>
      <c r="C214" s="6">
        <v>0</v>
      </c>
      <c r="D214" s="6"/>
      <c r="E214" s="6"/>
      <c r="F214" s="6">
        <v>3.57</v>
      </c>
      <c r="G214" s="6">
        <v>96.43</v>
      </c>
      <c r="H214" s="6">
        <v>4</v>
      </c>
    </row>
    <row r="215" spans="1:8" x14ac:dyDescent="0.35">
      <c r="A215" s="1" t="s">
        <v>766</v>
      </c>
      <c r="B215" s="6" t="s">
        <v>8</v>
      </c>
      <c r="C215" s="6">
        <v>100</v>
      </c>
      <c r="D215" s="6">
        <v>3.57</v>
      </c>
      <c r="E215" s="6">
        <v>23.35</v>
      </c>
      <c r="F215" s="6">
        <v>96.81</v>
      </c>
      <c r="G215" s="6" t="s">
        <v>8</v>
      </c>
    </row>
    <row r="216" spans="1:8" x14ac:dyDescent="0.35">
      <c r="A216" t="s">
        <v>8</v>
      </c>
      <c r="B216" s="6"/>
      <c r="C216" s="6"/>
      <c r="D216" s="6"/>
      <c r="E216" s="6"/>
      <c r="F216" s="6"/>
      <c r="G216" s="6"/>
    </row>
    <row r="217" spans="1:8" x14ac:dyDescent="0.35">
      <c r="A217" s="1" t="s">
        <v>767</v>
      </c>
      <c r="B217" s="6">
        <v>600</v>
      </c>
      <c r="C217" s="6">
        <v>0</v>
      </c>
      <c r="D217" s="6"/>
      <c r="E217" s="6"/>
      <c r="F217" s="6">
        <v>98.27</v>
      </c>
      <c r="G217" s="6">
        <v>10.39</v>
      </c>
      <c r="H217" s="6">
        <v>600</v>
      </c>
    </row>
    <row r="218" spans="1:8" x14ac:dyDescent="0.35">
      <c r="A218" s="1" t="s">
        <v>768</v>
      </c>
      <c r="B218" s="6" t="s">
        <v>8</v>
      </c>
      <c r="C218" s="6">
        <v>600</v>
      </c>
      <c r="D218" s="6">
        <v>589.61</v>
      </c>
      <c r="E218" s="6">
        <v>191.74</v>
      </c>
      <c r="F218" s="6">
        <v>58.04</v>
      </c>
      <c r="G218" s="6" t="s">
        <v>8</v>
      </c>
    </row>
    <row r="219" spans="1:8" x14ac:dyDescent="0.35">
      <c r="A219" t="s">
        <v>8</v>
      </c>
      <c r="B219" s="6"/>
      <c r="C219" s="6"/>
      <c r="D219" s="6"/>
      <c r="E219" s="6"/>
      <c r="F219" s="6"/>
      <c r="G219" s="6"/>
    </row>
    <row r="220" spans="1:8" x14ac:dyDescent="0.35">
      <c r="A220" s="1" t="s">
        <v>769</v>
      </c>
      <c r="B220" s="6">
        <v>30000</v>
      </c>
      <c r="C220" s="6">
        <v>0</v>
      </c>
      <c r="D220" s="6"/>
      <c r="E220" s="6"/>
      <c r="F220" s="6">
        <v>84.51</v>
      </c>
      <c r="G220" s="6">
        <v>4646.9399999999996</v>
      </c>
      <c r="H220" s="6">
        <v>27000</v>
      </c>
    </row>
    <row r="221" spans="1:8" x14ac:dyDescent="0.35">
      <c r="A221" s="1" t="s">
        <v>770</v>
      </c>
      <c r="B221" s="6" t="s">
        <v>8</v>
      </c>
      <c r="C221" s="6">
        <v>30000</v>
      </c>
      <c r="D221" s="6">
        <v>25353.06</v>
      </c>
      <c r="E221" s="6">
        <v>-1915</v>
      </c>
      <c r="F221" s="6">
        <v>-137.41</v>
      </c>
      <c r="G221" s="6" t="s">
        <v>8</v>
      </c>
    </row>
    <row r="222" spans="1:8" x14ac:dyDescent="0.35">
      <c r="A222" t="s">
        <v>8</v>
      </c>
      <c r="B222" s="6"/>
      <c r="C222" s="6"/>
      <c r="D222" s="6"/>
      <c r="E222" s="6"/>
      <c r="F222" s="6"/>
      <c r="G222" s="6"/>
    </row>
    <row r="223" spans="1:8" x14ac:dyDescent="0.35">
      <c r="A223" s="1" t="s">
        <v>771</v>
      </c>
      <c r="B223" s="6">
        <v>15000</v>
      </c>
      <c r="C223" s="6">
        <v>0</v>
      </c>
      <c r="D223" s="6"/>
      <c r="E223" s="6"/>
      <c r="F223" s="6">
        <v>101.81</v>
      </c>
      <c r="G223" s="6">
        <v>-271.92</v>
      </c>
      <c r="H223" s="6">
        <v>15500</v>
      </c>
    </row>
    <row r="224" spans="1:8" x14ac:dyDescent="0.35">
      <c r="A224" s="1" t="s">
        <v>772</v>
      </c>
      <c r="B224" s="6" t="s">
        <v>8</v>
      </c>
      <c r="C224" s="6">
        <v>15000</v>
      </c>
      <c r="D224" s="6">
        <v>15271.92</v>
      </c>
      <c r="E224" s="6">
        <v>10007.98</v>
      </c>
      <c r="F224" s="6">
        <v>87.65</v>
      </c>
      <c r="G224" s="6" t="s">
        <v>8</v>
      </c>
    </row>
    <row r="225" spans="1:8" x14ac:dyDescent="0.35">
      <c r="A225" t="s">
        <v>8</v>
      </c>
      <c r="B225" s="6"/>
      <c r="C225" s="6"/>
      <c r="D225" s="6"/>
      <c r="E225" s="6"/>
      <c r="F225" s="6"/>
      <c r="G225" s="6"/>
    </row>
    <row r="226" spans="1:8" x14ac:dyDescent="0.35">
      <c r="A226" s="1" t="s">
        <v>773</v>
      </c>
      <c r="B226" s="6">
        <v>0</v>
      </c>
      <c r="C226" s="6">
        <v>0</v>
      </c>
      <c r="D226" s="6"/>
      <c r="E226" s="6"/>
      <c r="F226" s="6">
        <v>0</v>
      </c>
      <c r="G226" s="6">
        <v>0</v>
      </c>
      <c r="H226" s="6">
        <v>0</v>
      </c>
    </row>
    <row r="227" spans="1:8" x14ac:dyDescent="0.35">
      <c r="A227" s="1" t="s">
        <v>774</v>
      </c>
      <c r="B227" s="6" t="s">
        <v>8</v>
      </c>
      <c r="C227" s="6">
        <v>0</v>
      </c>
      <c r="D227" s="6">
        <v>0</v>
      </c>
      <c r="E227" s="6">
        <v>0</v>
      </c>
      <c r="F227" s="6">
        <v>0</v>
      </c>
      <c r="G227" s="6" t="s">
        <v>8</v>
      </c>
    </row>
    <row r="228" spans="1:8" x14ac:dyDescent="0.35">
      <c r="A228" t="s">
        <v>8</v>
      </c>
      <c r="B228" s="6"/>
      <c r="C228" s="6"/>
      <c r="D228" s="6"/>
      <c r="E228" s="6"/>
      <c r="F228" s="6"/>
      <c r="G228" s="6"/>
    </row>
    <row r="229" spans="1:8" x14ac:dyDescent="0.35">
      <c r="A229" s="1" t="s">
        <v>775</v>
      </c>
      <c r="B229" s="6">
        <v>45000</v>
      </c>
      <c r="C229" s="6">
        <v>0</v>
      </c>
      <c r="D229" s="6"/>
      <c r="E229" s="6"/>
      <c r="F229" s="6">
        <v>80.67</v>
      </c>
      <c r="G229" s="6">
        <v>8700.24</v>
      </c>
      <c r="H229" s="6">
        <v>40000</v>
      </c>
    </row>
    <row r="230" spans="1:8" x14ac:dyDescent="0.35">
      <c r="A230" s="1" t="s">
        <v>776</v>
      </c>
      <c r="B230" s="6" t="s">
        <v>8</v>
      </c>
      <c r="C230" s="6">
        <v>45000</v>
      </c>
      <c r="D230" s="6">
        <v>36299.760000000002</v>
      </c>
      <c r="E230" s="6">
        <v>25491.69</v>
      </c>
      <c r="F230" s="6">
        <v>81.760000000000005</v>
      </c>
      <c r="G230" s="6" t="s">
        <v>8</v>
      </c>
    </row>
    <row r="231" spans="1:8" x14ac:dyDescent="0.35">
      <c r="A231" t="s">
        <v>8</v>
      </c>
      <c r="B231" s="6"/>
      <c r="C231" s="6"/>
      <c r="D231" s="6"/>
      <c r="E231" s="6"/>
      <c r="F231" s="6"/>
      <c r="G231" s="6"/>
    </row>
    <row r="232" spans="1:8" x14ac:dyDescent="0.35">
      <c r="A232" s="1" t="s">
        <v>777</v>
      </c>
      <c r="B232" s="6">
        <v>750</v>
      </c>
      <c r="C232" s="6">
        <v>0</v>
      </c>
      <c r="D232" s="6"/>
      <c r="E232" s="6"/>
      <c r="F232" s="6">
        <v>15.21</v>
      </c>
      <c r="G232" s="6">
        <v>635.95000000000005</v>
      </c>
      <c r="H232" s="6">
        <v>120</v>
      </c>
    </row>
    <row r="233" spans="1:8" x14ac:dyDescent="0.35">
      <c r="A233" s="1" t="s">
        <v>778</v>
      </c>
      <c r="B233" s="6" t="s">
        <v>8</v>
      </c>
      <c r="C233" s="6">
        <v>750</v>
      </c>
      <c r="D233" s="6">
        <v>114.05</v>
      </c>
      <c r="E233" s="6">
        <v>173.38</v>
      </c>
      <c r="F233" s="6">
        <v>69.8</v>
      </c>
      <c r="G233" s="6" t="s">
        <v>8</v>
      </c>
    </row>
    <row r="234" spans="1:8" x14ac:dyDescent="0.35">
      <c r="A234" t="s">
        <v>8</v>
      </c>
      <c r="B234" s="6"/>
      <c r="C234" s="6"/>
      <c r="D234" s="6"/>
      <c r="E234" s="6"/>
      <c r="F234" s="6"/>
      <c r="G234" s="6"/>
    </row>
    <row r="235" spans="1:8" x14ac:dyDescent="0.35">
      <c r="A235" s="1" t="s">
        <v>779</v>
      </c>
      <c r="B235" s="6">
        <v>7000</v>
      </c>
      <c r="C235" s="6">
        <v>0</v>
      </c>
      <c r="D235" s="6"/>
      <c r="E235" s="6"/>
      <c r="F235" s="6">
        <v>68.25</v>
      </c>
      <c r="G235" s="6">
        <v>2222.6</v>
      </c>
      <c r="H235" s="6">
        <v>5000</v>
      </c>
    </row>
    <row r="236" spans="1:8" x14ac:dyDescent="0.35">
      <c r="A236" s="1" t="s">
        <v>780</v>
      </c>
      <c r="B236" s="6" t="s">
        <v>8</v>
      </c>
      <c r="C236" s="6">
        <v>7000</v>
      </c>
      <c r="D236" s="6">
        <v>4777.3999999999996</v>
      </c>
      <c r="E236" s="6">
        <v>5439.97</v>
      </c>
      <c r="F236" s="6">
        <v>76.8</v>
      </c>
      <c r="G236" s="6" t="s">
        <v>8</v>
      </c>
    </row>
    <row r="237" spans="1:8" x14ac:dyDescent="0.35">
      <c r="A237" t="s">
        <v>8</v>
      </c>
      <c r="B237" s="6"/>
      <c r="C237" s="6"/>
      <c r="D237" s="6"/>
      <c r="E237" s="6"/>
      <c r="F237" s="6"/>
      <c r="G237" s="6"/>
    </row>
    <row r="238" spans="1:8" x14ac:dyDescent="0.35">
      <c r="A238" s="1" t="s">
        <v>781</v>
      </c>
      <c r="B238" s="6">
        <v>800</v>
      </c>
      <c r="C238" s="6">
        <v>0</v>
      </c>
      <c r="D238" s="6"/>
      <c r="E238" s="6"/>
      <c r="F238" s="6">
        <v>168.01</v>
      </c>
      <c r="G238" s="6">
        <v>-544.08000000000004</v>
      </c>
      <c r="H238" s="6">
        <v>1400</v>
      </c>
    </row>
    <row r="239" spans="1:8" x14ac:dyDescent="0.35">
      <c r="A239" s="1" t="s">
        <v>782</v>
      </c>
      <c r="B239" s="6" t="s">
        <v>8</v>
      </c>
      <c r="C239" s="6">
        <v>800</v>
      </c>
      <c r="D239" s="6">
        <v>1344.08</v>
      </c>
      <c r="E239" s="6">
        <v>600</v>
      </c>
      <c r="F239" s="6">
        <v>88.7</v>
      </c>
      <c r="G239" s="6" t="s">
        <v>8</v>
      </c>
    </row>
    <row r="240" spans="1:8" x14ac:dyDescent="0.35">
      <c r="A240" t="s">
        <v>8</v>
      </c>
      <c r="B240" s="6"/>
      <c r="C240" s="6"/>
      <c r="D240" s="6"/>
      <c r="E240" s="6"/>
      <c r="F240" s="6"/>
      <c r="G240" s="6"/>
    </row>
    <row r="241" spans="1:8" x14ac:dyDescent="0.35">
      <c r="A241" s="1" t="s">
        <v>783</v>
      </c>
      <c r="B241" s="6">
        <v>1800</v>
      </c>
      <c r="C241" s="6">
        <v>0</v>
      </c>
      <c r="D241" s="6"/>
      <c r="E241" s="6"/>
      <c r="F241" s="6">
        <v>33.89</v>
      </c>
      <c r="G241" s="6">
        <v>1190</v>
      </c>
      <c r="H241" s="6">
        <v>650</v>
      </c>
    </row>
    <row r="242" spans="1:8" x14ac:dyDescent="0.35">
      <c r="A242" s="1" t="s">
        <v>784</v>
      </c>
      <c r="B242" s="6" t="s">
        <v>8</v>
      </c>
      <c r="C242" s="6">
        <v>1800</v>
      </c>
      <c r="D242" s="6">
        <v>610</v>
      </c>
      <c r="E242" s="6">
        <v>440</v>
      </c>
      <c r="F242" s="6">
        <v>91.67</v>
      </c>
      <c r="G242" s="6" t="s">
        <v>8</v>
      </c>
    </row>
    <row r="243" spans="1:8" x14ac:dyDescent="0.35">
      <c r="A243" t="s">
        <v>8</v>
      </c>
      <c r="B243" s="6"/>
      <c r="C243" s="6"/>
      <c r="D243" s="6"/>
      <c r="E243" s="6"/>
      <c r="F243" s="6"/>
      <c r="G243" s="6"/>
    </row>
    <row r="244" spans="1:8" x14ac:dyDescent="0.35">
      <c r="A244" s="1" t="s">
        <v>785</v>
      </c>
      <c r="B244" s="6">
        <v>3000</v>
      </c>
      <c r="C244" s="6">
        <v>0</v>
      </c>
      <c r="D244" s="6"/>
      <c r="E244" s="6"/>
      <c r="F244" s="6">
        <v>68.760000000000005</v>
      </c>
      <c r="G244" s="6">
        <v>937.13</v>
      </c>
      <c r="H244" s="6">
        <v>2200</v>
      </c>
    </row>
    <row r="245" spans="1:8" x14ac:dyDescent="0.35">
      <c r="A245" s="1" t="s">
        <v>786</v>
      </c>
      <c r="B245" s="6" t="s">
        <v>8</v>
      </c>
      <c r="C245" s="6">
        <v>3000</v>
      </c>
      <c r="D245" s="6">
        <v>2062.87</v>
      </c>
      <c r="E245" s="6">
        <v>1485.98</v>
      </c>
      <c r="F245" s="6">
        <v>83.41</v>
      </c>
      <c r="G245" s="6" t="s">
        <v>8</v>
      </c>
    </row>
    <row r="246" spans="1:8" x14ac:dyDescent="0.35">
      <c r="A246" t="s">
        <v>8</v>
      </c>
      <c r="B246" s="6"/>
      <c r="C246" s="6"/>
      <c r="D246" s="6"/>
      <c r="E246" s="6"/>
      <c r="F246" s="6"/>
      <c r="G246" s="6"/>
    </row>
    <row r="247" spans="1:8" x14ac:dyDescent="0.35">
      <c r="A247" s="1" t="s">
        <v>787</v>
      </c>
      <c r="B247" s="6">
        <v>0</v>
      </c>
      <c r="C247" s="6">
        <v>0</v>
      </c>
      <c r="D247" s="6"/>
      <c r="E247" s="6"/>
      <c r="F247" s="6">
        <v>0</v>
      </c>
      <c r="G247" s="6">
        <v>0</v>
      </c>
      <c r="H247" s="6">
        <v>0</v>
      </c>
    </row>
    <row r="248" spans="1:8" x14ac:dyDescent="0.35">
      <c r="A248" s="1" t="s">
        <v>788</v>
      </c>
      <c r="B248" s="6" t="s">
        <v>8</v>
      </c>
      <c r="C248" s="6">
        <v>0</v>
      </c>
      <c r="D248" s="6">
        <v>0</v>
      </c>
      <c r="E248" s="6">
        <v>0</v>
      </c>
      <c r="F248" s="6">
        <v>0</v>
      </c>
      <c r="G248" s="6" t="s">
        <v>8</v>
      </c>
    </row>
    <row r="249" spans="1:8" x14ac:dyDescent="0.35">
      <c r="A249" t="s">
        <v>8</v>
      </c>
      <c r="B249" s="6"/>
      <c r="C249" s="6"/>
      <c r="D249" s="6"/>
      <c r="E249" s="6"/>
      <c r="F249" s="6"/>
      <c r="G249" s="6"/>
    </row>
    <row r="250" spans="1:8" x14ac:dyDescent="0.35">
      <c r="A250" s="1" t="s">
        <v>789</v>
      </c>
      <c r="B250" s="6">
        <v>3000</v>
      </c>
      <c r="C250" s="6">
        <v>0</v>
      </c>
      <c r="D250" s="6"/>
      <c r="E250" s="6"/>
      <c r="F250" s="6">
        <v>51.16</v>
      </c>
      <c r="G250" s="6">
        <v>1465.31</v>
      </c>
      <c r="H250" s="6">
        <v>1600</v>
      </c>
    </row>
    <row r="251" spans="1:8" x14ac:dyDescent="0.35">
      <c r="A251" s="1" t="s">
        <v>790</v>
      </c>
      <c r="B251" s="6" t="s">
        <v>8</v>
      </c>
      <c r="C251" s="6">
        <v>3000</v>
      </c>
      <c r="D251" s="6">
        <v>1534.69</v>
      </c>
      <c r="E251" s="6">
        <v>1449.86</v>
      </c>
      <c r="F251" s="6">
        <v>64.260000000000005</v>
      </c>
      <c r="G251" s="6" t="s">
        <v>8</v>
      </c>
    </row>
    <row r="252" spans="1:8" x14ac:dyDescent="0.35">
      <c r="A252" t="s">
        <v>8</v>
      </c>
      <c r="B252" s="6"/>
      <c r="C252" s="6"/>
      <c r="D252" s="6"/>
      <c r="E252" s="6"/>
      <c r="F252" s="6"/>
      <c r="G252" s="6"/>
    </row>
    <row r="253" spans="1:8" x14ac:dyDescent="0.35">
      <c r="A253" s="1" t="s">
        <v>791</v>
      </c>
      <c r="B253" s="6">
        <v>15000</v>
      </c>
      <c r="C253" s="6">
        <v>0</v>
      </c>
      <c r="D253" s="6"/>
      <c r="E253" s="6"/>
      <c r="F253" s="6">
        <v>103.79</v>
      </c>
      <c r="G253" s="6">
        <v>-568.11</v>
      </c>
      <c r="H253" s="6">
        <v>16000</v>
      </c>
    </row>
    <row r="254" spans="1:8" x14ac:dyDescent="0.35">
      <c r="A254" s="1" t="s">
        <v>792</v>
      </c>
      <c r="B254" s="6" t="s">
        <v>8</v>
      </c>
      <c r="C254" s="6">
        <v>15000</v>
      </c>
      <c r="D254" s="6">
        <v>15568.11</v>
      </c>
      <c r="E254" s="6">
        <v>8945.75</v>
      </c>
      <c r="F254" s="6">
        <v>90.46</v>
      </c>
      <c r="G254" s="6" t="s">
        <v>8</v>
      </c>
    </row>
    <row r="255" spans="1:8" x14ac:dyDescent="0.35">
      <c r="A255" t="s">
        <v>8</v>
      </c>
      <c r="B255" s="6"/>
      <c r="C255" s="6"/>
      <c r="D255" s="6"/>
      <c r="E255" s="6"/>
      <c r="F255" s="6"/>
      <c r="G255" s="6"/>
    </row>
    <row r="256" spans="1:8" x14ac:dyDescent="0.35">
      <c r="A256" s="1" t="s">
        <v>793</v>
      </c>
      <c r="B256" s="6">
        <v>50</v>
      </c>
      <c r="C256" s="6">
        <v>0</v>
      </c>
      <c r="D256" s="6"/>
      <c r="E256" s="6"/>
      <c r="F256" s="6">
        <v>0</v>
      </c>
      <c r="G256" s="6">
        <v>50</v>
      </c>
      <c r="H256" s="6">
        <v>0</v>
      </c>
    </row>
    <row r="257" spans="1:8" x14ac:dyDescent="0.35">
      <c r="A257" s="1" t="s">
        <v>794</v>
      </c>
      <c r="B257" s="6" t="s">
        <v>8</v>
      </c>
      <c r="C257" s="6">
        <v>50</v>
      </c>
      <c r="D257" s="6">
        <v>0</v>
      </c>
      <c r="E257" s="6">
        <v>0</v>
      </c>
      <c r="F257" s="6">
        <v>0</v>
      </c>
      <c r="G257" s="6" t="s">
        <v>8</v>
      </c>
    </row>
    <row r="258" spans="1:8" x14ac:dyDescent="0.35">
      <c r="A258" t="s">
        <v>8</v>
      </c>
      <c r="B258" s="6"/>
      <c r="C258" s="6"/>
      <c r="D258" s="6"/>
      <c r="E258" s="6"/>
      <c r="F258" s="6"/>
      <c r="G258" s="6"/>
    </row>
    <row r="259" spans="1:8" x14ac:dyDescent="0.35">
      <c r="A259" s="1" t="s">
        <v>795</v>
      </c>
      <c r="B259" s="6">
        <v>750</v>
      </c>
      <c r="C259" s="6">
        <v>0</v>
      </c>
      <c r="D259" s="6"/>
      <c r="E259" s="6"/>
      <c r="F259" s="6">
        <v>56.67</v>
      </c>
      <c r="G259" s="6">
        <v>325</v>
      </c>
      <c r="H259" s="6">
        <v>500</v>
      </c>
    </row>
    <row r="260" spans="1:8" x14ac:dyDescent="0.35">
      <c r="A260" s="1" t="s">
        <v>796</v>
      </c>
      <c r="B260" s="6" t="s">
        <v>8</v>
      </c>
      <c r="C260" s="6">
        <v>750</v>
      </c>
      <c r="D260" s="6">
        <v>425</v>
      </c>
      <c r="E260" s="6">
        <v>1002.9</v>
      </c>
      <c r="F260" s="6">
        <v>90.93</v>
      </c>
      <c r="G260" s="6" t="s">
        <v>8</v>
      </c>
    </row>
    <row r="261" spans="1:8" x14ac:dyDescent="0.35">
      <c r="A261" t="s">
        <v>8</v>
      </c>
      <c r="B261" s="6"/>
      <c r="C261" s="6"/>
      <c r="D261" s="6"/>
      <c r="E261" s="6"/>
      <c r="F261" s="6"/>
      <c r="G261" s="6"/>
    </row>
    <row r="262" spans="1:8" x14ac:dyDescent="0.35">
      <c r="A262" s="1" t="s">
        <v>797</v>
      </c>
      <c r="B262" s="6">
        <v>2000</v>
      </c>
      <c r="C262" s="6">
        <v>0</v>
      </c>
      <c r="D262" s="6"/>
      <c r="E262" s="6"/>
      <c r="F262" s="6">
        <v>96.06</v>
      </c>
      <c r="G262" s="6">
        <v>78.83</v>
      </c>
      <c r="H262" s="6">
        <v>2000</v>
      </c>
    </row>
    <row r="263" spans="1:8" x14ac:dyDescent="0.35">
      <c r="A263" s="1" t="s">
        <v>798</v>
      </c>
      <c r="B263" s="6" t="s">
        <v>8</v>
      </c>
      <c r="C263" s="6">
        <v>2000</v>
      </c>
      <c r="D263" s="6">
        <v>1921.17</v>
      </c>
      <c r="E263" s="6"/>
      <c r="F263" s="6">
        <v>87</v>
      </c>
      <c r="G263" s="6" t="s">
        <v>8</v>
      </c>
    </row>
    <row r="264" spans="1:8" x14ac:dyDescent="0.35">
      <c r="A264" t="s">
        <v>8</v>
      </c>
      <c r="B264" s="6"/>
      <c r="C264" s="6"/>
      <c r="D264" s="6"/>
      <c r="E264" s="6"/>
      <c r="F264" s="6"/>
      <c r="G264" s="6"/>
    </row>
    <row r="265" spans="1:8" x14ac:dyDescent="0.35">
      <c r="A265" s="1" t="s">
        <v>799</v>
      </c>
      <c r="B265" s="6">
        <v>400</v>
      </c>
      <c r="C265" s="6">
        <v>0</v>
      </c>
      <c r="D265" s="6"/>
      <c r="E265" s="6"/>
      <c r="F265" s="6">
        <v>-2403.71</v>
      </c>
      <c r="G265" s="6">
        <v>10014.84</v>
      </c>
      <c r="H265" s="6">
        <v>5</v>
      </c>
    </row>
    <row r="266" spans="1:8" x14ac:dyDescent="0.35">
      <c r="A266" s="1" t="s">
        <v>800</v>
      </c>
      <c r="B266" s="6" t="s">
        <v>8</v>
      </c>
      <c r="C266" s="6">
        <v>400</v>
      </c>
      <c r="D266" s="6">
        <v>-9614.84</v>
      </c>
      <c r="E266" s="6">
        <v>-148</v>
      </c>
      <c r="F266" s="6">
        <v>1.1100000000000001</v>
      </c>
      <c r="G266" s="6" t="s">
        <v>8</v>
      </c>
    </row>
    <row r="267" spans="1:8" x14ac:dyDescent="0.35">
      <c r="A267" t="s">
        <v>8</v>
      </c>
      <c r="B267" s="6"/>
      <c r="C267" s="6"/>
      <c r="D267" s="6"/>
      <c r="E267" s="6"/>
      <c r="F267" s="6"/>
      <c r="G267" s="6"/>
    </row>
    <row r="268" spans="1:8" x14ac:dyDescent="0.35">
      <c r="A268" s="1" t="s">
        <v>801</v>
      </c>
      <c r="B268" s="6">
        <v>20</v>
      </c>
      <c r="C268" s="6">
        <v>0</v>
      </c>
      <c r="D268" s="6"/>
      <c r="E268" s="6"/>
      <c r="F268" s="6">
        <v>0</v>
      </c>
      <c r="G268" s="6">
        <v>20</v>
      </c>
      <c r="H268" s="6">
        <v>5</v>
      </c>
    </row>
    <row r="269" spans="1:8" x14ac:dyDescent="0.35">
      <c r="A269" s="1" t="s">
        <v>802</v>
      </c>
      <c r="B269" s="6" t="s">
        <v>8</v>
      </c>
      <c r="C269" s="6">
        <v>20</v>
      </c>
      <c r="D269" s="6">
        <v>0</v>
      </c>
      <c r="E269" s="6">
        <v>0</v>
      </c>
      <c r="F269" s="6">
        <v>0</v>
      </c>
      <c r="G269" s="6" t="s">
        <v>8</v>
      </c>
    </row>
    <row r="270" spans="1:8" x14ac:dyDescent="0.35">
      <c r="A270" t="s">
        <v>8</v>
      </c>
      <c r="B270" s="6"/>
      <c r="C270" s="6"/>
      <c r="D270" s="6"/>
      <c r="E270" s="6"/>
      <c r="F270" s="6"/>
      <c r="G270" s="6"/>
    </row>
    <row r="271" spans="1:8" x14ac:dyDescent="0.35">
      <c r="A271" s="1" t="s">
        <v>803</v>
      </c>
      <c r="B271" s="6">
        <v>0</v>
      </c>
      <c r="C271" s="6">
        <v>0</v>
      </c>
      <c r="D271" s="6"/>
      <c r="E271" s="6"/>
      <c r="F271" s="6">
        <v>0</v>
      </c>
      <c r="G271" s="6">
        <v>0</v>
      </c>
      <c r="H271" s="6">
        <v>0</v>
      </c>
    </row>
    <row r="272" spans="1:8" x14ac:dyDescent="0.35">
      <c r="A272" s="1" t="s">
        <v>804</v>
      </c>
      <c r="B272" s="6" t="s">
        <v>8</v>
      </c>
      <c r="C272" s="6">
        <v>0</v>
      </c>
      <c r="D272" s="6">
        <v>0</v>
      </c>
      <c r="E272" s="6">
        <v>200</v>
      </c>
      <c r="F272" s="6">
        <v>100</v>
      </c>
      <c r="G272" s="6" t="s">
        <v>8</v>
      </c>
    </row>
    <row r="273" spans="1:8" x14ac:dyDescent="0.35">
      <c r="A273" t="s">
        <v>8</v>
      </c>
      <c r="B273" s="6"/>
      <c r="C273" s="6"/>
      <c r="D273" s="6"/>
      <c r="E273" s="6"/>
      <c r="F273" s="6"/>
      <c r="G273" s="6"/>
    </row>
    <row r="274" spans="1:8" x14ac:dyDescent="0.35">
      <c r="A274" s="1" t="s">
        <v>805</v>
      </c>
      <c r="B274" s="6">
        <v>0</v>
      </c>
      <c r="C274" s="6">
        <v>0</v>
      </c>
      <c r="D274" s="6"/>
      <c r="E274" s="6"/>
      <c r="F274" s="6">
        <v>0</v>
      </c>
      <c r="G274" s="6">
        <v>0</v>
      </c>
      <c r="H274" s="6">
        <v>0</v>
      </c>
    </row>
    <row r="275" spans="1:8" x14ac:dyDescent="0.35">
      <c r="A275" s="1" t="s">
        <v>806</v>
      </c>
      <c r="B275" s="6" t="s">
        <v>8</v>
      </c>
      <c r="C275" s="6">
        <v>0</v>
      </c>
      <c r="D275" s="6">
        <v>0</v>
      </c>
      <c r="E275" s="6">
        <v>0</v>
      </c>
      <c r="F275" s="6">
        <v>0</v>
      </c>
      <c r="G275" s="6" t="s">
        <v>8</v>
      </c>
      <c r="H275" s="21"/>
    </row>
    <row r="276" spans="1:8" x14ac:dyDescent="0.35">
      <c r="B276" s="6"/>
      <c r="C276" s="6"/>
      <c r="D276" s="6"/>
      <c r="E276" s="6"/>
      <c r="F276" s="6"/>
      <c r="G276" s="6"/>
    </row>
    <row r="277" spans="1:8" x14ac:dyDescent="0.35">
      <c r="A277" s="1" t="s">
        <v>807</v>
      </c>
      <c r="B277" s="6">
        <v>0</v>
      </c>
      <c r="C277" s="6">
        <v>0</v>
      </c>
      <c r="D277" s="6"/>
      <c r="E277" s="6"/>
      <c r="F277" s="6">
        <v>0</v>
      </c>
      <c r="G277" s="6">
        <v>0</v>
      </c>
      <c r="H277" s="6">
        <v>0</v>
      </c>
    </row>
    <row r="278" spans="1:8" x14ac:dyDescent="0.35">
      <c r="A278" s="1" t="s">
        <v>808</v>
      </c>
      <c r="B278" s="6" t="s">
        <v>8</v>
      </c>
      <c r="C278" s="6">
        <v>0</v>
      </c>
      <c r="D278" s="6">
        <v>0</v>
      </c>
      <c r="E278" s="6">
        <v>0</v>
      </c>
      <c r="F278" s="6">
        <v>0</v>
      </c>
      <c r="G278" s="6" t="s">
        <v>8</v>
      </c>
    </row>
    <row r="279" spans="1:8" x14ac:dyDescent="0.35">
      <c r="A279" t="s">
        <v>8</v>
      </c>
      <c r="B279" s="6"/>
      <c r="C279" s="6"/>
      <c r="D279" s="6"/>
      <c r="E279" s="6"/>
      <c r="F279" s="6"/>
      <c r="G279" s="6"/>
    </row>
    <row r="280" spans="1:8" x14ac:dyDescent="0.35">
      <c r="A280" s="1" t="s">
        <v>809</v>
      </c>
      <c r="B280" s="6">
        <v>0</v>
      </c>
      <c r="C280" s="6">
        <v>0</v>
      </c>
      <c r="D280" s="6"/>
      <c r="E280" s="6"/>
      <c r="F280" s="6">
        <v>0</v>
      </c>
      <c r="G280" s="6">
        <v>0</v>
      </c>
      <c r="H280" s="6">
        <v>0</v>
      </c>
    </row>
    <row r="281" spans="1:8" x14ac:dyDescent="0.35">
      <c r="A281" s="1" t="s">
        <v>810</v>
      </c>
      <c r="B281" s="6" t="s">
        <v>8</v>
      </c>
      <c r="C281" s="6">
        <v>0</v>
      </c>
      <c r="D281" s="6">
        <v>0</v>
      </c>
      <c r="E281" s="6">
        <v>0</v>
      </c>
      <c r="F281" s="6">
        <v>0</v>
      </c>
      <c r="G281" s="6" t="s">
        <v>8</v>
      </c>
    </row>
    <row r="282" spans="1:8" x14ac:dyDescent="0.35">
      <c r="A282" t="s">
        <v>8</v>
      </c>
      <c r="B282" s="6"/>
      <c r="C282" s="6"/>
      <c r="D282" s="6"/>
      <c r="E282" s="6"/>
      <c r="F282" s="6"/>
      <c r="G282" s="6"/>
    </row>
    <row r="283" spans="1:8" x14ac:dyDescent="0.35">
      <c r="A283" s="1" t="s">
        <v>811</v>
      </c>
      <c r="B283" s="6">
        <v>0</v>
      </c>
      <c r="C283" s="6">
        <v>0</v>
      </c>
      <c r="D283" s="6"/>
      <c r="E283" s="6"/>
      <c r="F283" s="6">
        <v>0</v>
      </c>
      <c r="G283" s="6">
        <v>-250000</v>
      </c>
      <c r="H283" s="6">
        <v>0</v>
      </c>
    </row>
    <row r="284" spans="1:8" x14ac:dyDescent="0.35">
      <c r="A284" s="1" t="s">
        <v>812</v>
      </c>
      <c r="B284" s="6" t="s">
        <v>8</v>
      </c>
      <c r="C284" s="6">
        <v>0</v>
      </c>
      <c r="D284" s="6">
        <v>250000</v>
      </c>
      <c r="E284" s="6">
        <v>0</v>
      </c>
      <c r="F284" s="6">
        <v>0</v>
      </c>
      <c r="G284" s="6" t="s">
        <v>8</v>
      </c>
    </row>
    <row r="285" spans="1:8" x14ac:dyDescent="0.35">
      <c r="A285" t="s">
        <v>8</v>
      </c>
      <c r="B285" s="6"/>
      <c r="C285" s="6"/>
      <c r="D285" s="6"/>
      <c r="E285" s="6"/>
      <c r="F285" s="6"/>
      <c r="G285" s="6"/>
    </row>
    <row r="286" spans="1:8" x14ac:dyDescent="0.35">
      <c r="A286" s="1" t="s">
        <v>813</v>
      </c>
      <c r="B286" s="6">
        <v>0</v>
      </c>
      <c r="C286" s="6">
        <v>0</v>
      </c>
      <c r="D286" s="6"/>
      <c r="E286" s="6"/>
      <c r="F286" s="6">
        <v>0</v>
      </c>
      <c r="G286" s="6">
        <v>0</v>
      </c>
      <c r="H286" s="6">
        <v>0</v>
      </c>
    </row>
    <row r="287" spans="1:8" x14ac:dyDescent="0.35">
      <c r="A287" s="1" t="s">
        <v>814</v>
      </c>
      <c r="B287" s="6" t="s">
        <v>8</v>
      </c>
      <c r="C287" s="6">
        <v>0</v>
      </c>
      <c r="D287" s="6">
        <v>0</v>
      </c>
      <c r="E287" s="6">
        <v>0</v>
      </c>
      <c r="F287" s="6">
        <v>0</v>
      </c>
      <c r="G287" s="6" t="s">
        <v>8</v>
      </c>
    </row>
    <row r="288" spans="1:8" x14ac:dyDescent="0.35">
      <c r="B288" s="6"/>
      <c r="C288" s="6"/>
      <c r="D288" s="6"/>
      <c r="E288" s="6"/>
      <c r="F288" s="6"/>
      <c r="G288" s="6"/>
    </row>
    <row r="289" spans="1:8" x14ac:dyDescent="0.35">
      <c r="A289" s="1" t="s">
        <v>815</v>
      </c>
      <c r="B289" s="6">
        <v>0</v>
      </c>
      <c r="C289" s="6">
        <v>12666</v>
      </c>
      <c r="D289" s="6"/>
      <c r="E289" s="6"/>
      <c r="F289" s="6">
        <v>100.01</v>
      </c>
      <c r="G289" s="6">
        <v>-0.66</v>
      </c>
      <c r="H289" s="6">
        <v>0</v>
      </c>
    </row>
    <row r="290" spans="1:8" x14ac:dyDescent="0.35">
      <c r="A290" s="1" t="s">
        <v>816</v>
      </c>
      <c r="B290" s="6" t="s">
        <v>8</v>
      </c>
      <c r="C290" s="6">
        <v>12666</v>
      </c>
      <c r="D290" s="6">
        <v>12666.66</v>
      </c>
      <c r="E290" s="6">
        <v>0</v>
      </c>
      <c r="F290" s="6">
        <v>0</v>
      </c>
      <c r="G290" s="6" t="s">
        <v>8</v>
      </c>
    </row>
    <row r="291" spans="1:8" x14ac:dyDescent="0.35">
      <c r="A291" t="s">
        <v>8</v>
      </c>
      <c r="B291" s="6"/>
      <c r="C291" s="6"/>
      <c r="D291" s="6"/>
      <c r="E291" s="6"/>
      <c r="F291" s="6"/>
      <c r="G291" s="6"/>
    </row>
    <row r="292" spans="1:8" x14ac:dyDescent="0.35">
      <c r="A292" s="1" t="s">
        <v>817</v>
      </c>
      <c r="B292" s="6">
        <v>0</v>
      </c>
      <c r="C292" s="6">
        <v>0</v>
      </c>
      <c r="D292" s="6"/>
      <c r="E292" s="6">
        <v>0</v>
      </c>
      <c r="F292" s="6">
        <v>0</v>
      </c>
      <c r="G292" s="6">
        <v>0</v>
      </c>
      <c r="H292" s="37">
        <v>500000</v>
      </c>
    </row>
    <row r="294" spans="1:8" x14ac:dyDescent="0.35">
      <c r="A294" s="1" t="s">
        <v>818</v>
      </c>
      <c r="B294" s="6" t="s">
        <v>8</v>
      </c>
      <c r="C294" s="6">
        <v>0</v>
      </c>
      <c r="D294" s="6">
        <v>0</v>
      </c>
      <c r="E294" s="6">
        <v>1250000</v>
      </c>
      <c r="F294" s="6">
        <v>100</v>
      </c>
      <c r="G294" s="6" t="s">
        <v>8</v>
      </c>
      <c r="H294" s="6">
        <v>0</v>
      </c>
    </row>
    <row r="295" spans="1:8" x14ac:dyDescent="0.35">
      <c r="A295" t="s">
        <v>8</v>
      </c>
      <c r="B295" s="6"/>
      <c r="C295" s="6"/>
      <c r="D295" s="6"/>
      <c r="E295" s="6"/>
      <c r="F295" s="6"/>
      <c r="G295" s="6"/>
    </row>
    <row r="296" spans="1:8" x14ac:dyDescent="0.35">
      <c r="A296" s="1" t="s">
        <v>819</v>
      </c>
      <c r="B296" s="6">
        <v>0</v>
      </c>
      <c r="C296" s="6">
        <v>0</v>
      </c>
      <c r="D296" s="6"/>
      <c r="E296" s="6"/>
      <c r="F296" s="6">
        <v>0</v>
      </c>
      <c r="G296" s="6">
        <v>0</v>
      </c>
    </row>
    <row r="297" spans="1:8" x14ac:dyDescent="0.35">
      <c r="A297" s="1" t="s">
        <v>820</v>
      </c>
      <c r="B297" s="6" t="s">
        <v>8</v>
      </c>
      <c r="C297" s="6">
        <v>0</v>
      </c>
      <c r="D297" s="6">
        <v>0</v>
      </c>
      <c r="E297" s="6">
        <v>5324.6</v>
      </c>
      <c r="F297" s="6">
        <v>100</v>
      </c>
      <c r="G297" s="6" t="s">
        <v>8</v>
      </c>
      <c r="H297" s="6">
        <v>0</v>
      </c>
    </row>
    <row r="298" spans="1:8" x14ac:dyDescent="0.35">
      <c r="A298" t="s">
        <v>8</v>
      </c>
      <c r="B298" s="6"/>
      <c r="C298" s="6"/>
      <c r="D298" s="6"/>
      <c r="E298" s="6"/>
      <c r="F298" s="6"/>
      <c r="G298" s="6"/>
    </row>
    <row r="299" spans="1:8" x14ac:dyDescent="0.35">
      <c r="A299" s="1" t="s">
        <v>660</v>
      </c>
      <c r="B299" s="6">
        <v>0</v>
      </c>
      <c r="C299" s="6">
        <v>0</v>
      </c>
      <c r="D299" s="6"/>
      <c r="E299" s="6"/>
      <c r="F299" s="6">
        <v>0</v>
      </c>
      <c r="G299" s="6">
        <v>-924.54</v>
      </c>
    </row>
    <row r="300" spans="1:8" x14ac:dyDescent="0.35">
      <c r="A300" s="1" t="s">
        <v>821</v>
      </c>
      <c r="B300" s="6" t="s">
        <v>8</v>
      </c>
      <c r="C300" s="6">
        <v>0</v>
      </c>
      <c r="D300" s="6">
        <v>924.54</v>
      </c>
      <c r="E300" s="6">
        <v>12425.8</v>
      </c>
      <c r="F300" s="6">
        <v>37.1</v>
      </c>
      <c r="G300" s="6" t="s">
        <v>8</v>
      </c>
      <c r="H300" s="6">
        <v>1000</v>
      </c>
    </row>
    <row r="301" spans="1:8" x14ac:dyDescent="0.35">
      <c r="B301" s="20">
        <f>SUM(B4:B300)</f>
        <v>2902631</v>
      </c>
      <c r="D301" s="20">
        <f>SUM(D5:D300)</f>
        <v>2450375.2399999998</v>
      </c>
      <c r="H301" s="19">
        <f>SUM(H4:H300)</f>
        <v>3524700.18</v>
      </c>
    </row>
  </sheetData>
  <pageMargins left="0.7" right="0.7" top="0.75" bottom="0.75" header="0.3" footer="0.3"/>
  <pageSetup scale="6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1DEF-6885-41D8-A7C8-FDA9C183878A}">
  <sheetPr>
    <pageSetUpPr fitToPage="1"/>
  </sheetPr>
  <dimension ref="A1:H20"/>
  <sheetViews>
    <sheetView workbookViewId="0">
      <selection activeCell="H1" sqref="H1"/>
    </sheetView>
  </sheetViews>
  <sheetFormatPr defaultRowHeight="14.5" x14ac:dyDescent="0.35"/>
  <cols>
    <col min="1" max="1" width="31" bestFit="1" customWidth="1"/>
    <col min="2" max="2" width="10.81640625" bestFit="1" customWidth="1"/>
    <col min="3" max="3" width="14.26953125" bestFit="1" customWidth="1"/>
    <col min="4" max="4" width="13.81640625" bestFit="1" customWidth="1"/>
    <col min="5" max="5" width="13" bestFit="1" customWidth="1"/>
    <col min="6" max="6" width="12" bestFit="1" customWidth="1"/>
    <col min="7" max="7" width="18.7265625" bestFit="1" customWidth="1"/>
    <col min="8" max="8" width="17.453125" bestFit="1" customWidth="1"/>
  </cols>
  <sheetData>
    <row r="1" spans="1:8" x14ac:dyDescent="0.35">
      <c r="A1" s="2" t="s">
        <v>0</v>
      </c>
      <c r="B1" s="4" t="s">
        <v>616</v>
      </c>
      <c r="C1" s="4" t="s">
        <v>617</v>
      </c>
      <c r="D1" s="4"/>
      <c r="E1" s="4"/>
      <c r="F1" s="4" t="s">
        <v>618</v>
      </c>
      <c r="G1" s="4" t="s">
        <v>619</v>
      </c>
      <c r="H1" s="25" t="s">
        <v>838</v>
      </c>
    </row>
    <row r="2" spans="1:8" x14ac:dyDescent="0.35">
      <c r="A2" s="3" t="s">
        <v>7</v>
      </c>
      <c r="B2" s="5" t="s">
        <v>8</v>
      </c>
      <c r="C2" s="5" t="s">
        <v>620</v>
      </c>
      <c r="D2" s="5" t="s">
        <v>621</v>
      </c>
      <c r="E2" s="5" t="s">
        <v>622</v>
      </c>
      <c r="F2" s="5" t="s">
        <v>623</v>
      </c>
      <c r="G2" s="5" t="s">
        <v>8</v>
      </c>
      <c r="H2" s="4" t="s">
        <v>624</v>
      </c>
    </row>
    <row r="3" spans="1:8" x14ac:dyDescent="0.35">
      <c r="A3" s="1" t="s">
        <v>822</v>
      </c>
      <c r="B3" s="6">
        <v>12500</v>
      </c>
      <c r="C3" s="6">
        <v>0</v>
      </c>
      <c r="D3" s="6"/>
      <c r="E3" s="6"/>
      <c r="F3" s="6">
        <v>69.37</v>
      </c>
      <c r="G3" s="6">
        <v>3829.25</v>
      </c>
      <c r="H3" s="6">
        <v>10000</v>
      </c>
    </row>
    <row r="4" spans="1:8" x14ac:dyDescent="0.35">
      <c r="A4" s="1" t="s">
        <v>823</v>
      </c>
      <c r="B4" s="6" t="s">
        <v>8</v>
      </c>
      <c r="C4" s="6">
        <v>12500</v>
      </c>
      <c r="D4" s="6">
        <v>8670.75</v>
      </c>
      <c r="E4" s="6">
        <v>17317.310000000001</v>
      </c>
      <c r="F4" s="6">
        <v>66.040000000000006</v>
      </c>
      <c r="G4" s="6" t="s">
        <v>8</v>
      </c>
    </row>
    <row r="5" spans="1:8" x14ac:dyDescent="0.35">
      <c r="A5" t="s">
        <v>8</v>
      </c>
      <c r="B5" s="6"/>
      <c r="C5" s="6"/>
      <c r="D5" s="6"/>
      <c r="E5" s="6"/>
      <c r="F5" s="6"/>
      <c r="G5" s="6"/>
    </row>
    <row r="6" spans="1:8" x14ac:dyDescent="0.35">
      <c r="A6" s="1" t="s">
        <v>664</v>
      </c>
      <c r="B6" s="6">
        <v>0</v>
      </c>
      <c r="C6" s="6">
        <v>0</v>
      </c>
      <c r="D6" s="6"/>
      <c r="E6" s="6"/>
      <c r="F6" s="6">
        <v>0</v>
      </c>
      <c r="G6" s="6">
        <v>0</v>
      </c>
      <c r="H6" s="6">
        <v>0</v>
      </c>
    </row>
    <row r="7" spans="1:8" x14ac:dyDescent="0.35">
      <c r="A7" s="1" t="s">
        <v>824</v>
      </c>
      <c r="B7" s="6" t="s">
        <v>8</v>
      </c>
      <c r="C7" s="6">
        <v>0</v>
      </c>
      <c r="D7" s="6">
        <v>0</v>
      </c>
      <c r="E7" s="6">
        <v>494.95</v>
      </c>
      <c r="F7" s="6">
        <v>100</v>
      </c>
      <c r="G7" s="6" t="s">
        <v>8</v>
      </c>
    </row>
    <row r="8" spans="1:8" x14ac:dyDescent="0.35">
      <c r="A8" t="s">
        <v>8</v>
      </c>
      <c r="B8" s="6"/>
      <c r="C8" s="6"/>
      <c r="D8" s="6"/>
      <c r="E8" s="6"/>
      <c r="F8" s="6"/>
      <c r="G8" s="6"/>
    </row>
    <row r="9" spans="1:8" x14ac:dyDescent="0.35">
      <c r="A9" s="1" t="s">
        <v>809</v>
      </c>
      <c r="B9" s="6">
        <v>0</v>
      </c>
      <c r="C9" s="6">
        <v>0</v>
      </c>
      <c r="D9" s="6"/>
      <c r="E9" s="6"/>
      <c r="F9" s="6">
        <v>0</v>
      </c>
      <c r="G9" s="6">
        <v>0</v>
      </c>
      <c r="H9" s="6">
        <v>0</v>
      </c>
    </row>
    <row r="10" spans="1:8" x14ac:dyDescent="0.35">
      <c r="A10" s="1" t="s">
        <v>825</v>
      </c>
      <c r="B10" s="6" t="s">
        <v>8</v>
      </c>
      <c r="C10" s="6">
        <v>0</v>
      </c>
      <c r="D10" s="6">
        <v>0</v>
      </c>
      <c r="E10" s="6">
        <v>0</v>
      </c>
      <c r="F10" s="6">
        <v>0</v>
      </c>
      <c r="G10" s="6" t="s">
        <v>8</v>
      </c>
    </row>
    <row r="11" spans="1:8" x14ac:dyDescent="0.35">
      <c r="A11" t="s">
        <v>8</v>
      </c>
      <c r="B11" s="6"/>
      <c r="C11" s="6"/>
      <c r="D11" s="6"/>
      <c r="E11" s="6"/>
      <c r="F11" s="6"/>
      <c r="G11" s="6"/>
    </row>
    <row r="12" spans="1:8" x14ac:dyDescent="0.35">
      <c r="A12" s="1" t="s">
        <v>826</v>
      </c>
      <c r="B12" s="6">
        <v>551050</v>
      </c>
      <c r="C12" s="6">
        <v>0</v>
      </c>
      <c r="D12" s="6"/>
      <c r="E12" s="6"/>
      <c r="F12" s="6">
        <v>90.96</v>
      </c>
      <c r="G12" s="6">
        <v>49809.64</v>
      </c>
      <c r="H12" s="6">
        <v>585000</v>
      </c>
    </row>
    <row r="13" spans="1:8" x14ac:dyDescent="0.35">
      <c r="A13" s="1" t="s">
        <v>827</v>
      </c>
      <c r="B13" s="6" t="s">
        <v>8</v>
      </c>
      <c r="C13" s="6">
        <v>551050</v>
      </c>
      <c r="D13" s="6">
        <v>501240.36</v>
      </c>
      <c r="E13" s="6">
        <v>428287.01</v>
      </c>
      <c r="F13" s="6">
        <v>68.55</v>
      </c>
      <c r="G13" s="6" t="s">
        <v>8</v>
      </c>
    </row>
    <row r="14" spans="1:8" x14ac:dyDescent="0.35">
      <c r="A14" t="s">
        <v>8</v>
      </c>
      <c r="B14" s="6"/>
      <c r="C14" s="6"/>
      <c r="D14" s="6"/>
      <c r="E14" s="6"/>
      <c r="F14" s="6"/>
      <c r="G14" s="6"/>
    </row>
    <row r="15" spans="1:8" x14ac:dyDescent="0.35">
      <c r="A15" s="1" t="s">
        <v>828</v>
      </c>
      <c r="B15" s="6">
        <v>25000</v>
      </c>
      <c r="C15" s="6">
        <v>0</v>
      </c>
      <c r="D15" s="6"/>
      <c r="E15" s="6"/>
      <c r="F15" s="6">
        <v>258.73</v>
      </c>
      <c r="G15" s="6">
        <v>-39682.379999999997</v>
      </c>
      <c r="H15" s="6">
        <v>40000</v>
      </c>
    </row>
    <row r="16" spans="1:8" x14ac:dyDescent="0.35">
      <c r="A16" s="1" t="s">
        <v>829</v>
      </c>
      <c r="B16" s="6" t="s">
        <v>8</v>
      </c>
      <c r="C16" s="6">
        <v>25000</v>
      </c>
      <c r="D16" s="6">
        <v>64682.38</v>
      </c>
      <c r="E16" s="6">
        <v>27400</v>
      </c>
      <c r="F16" s="6">
        <v>65.069999999999993</v>
      </c>
      <c r="G16" s="6" t="s">
        <v>8</v>
      </c>
    </row>
    <row r="17" spans="1:8" x14ac:dyDescent="0.35">
      <c r="A17" t="s">
        <v>8</v>
      </c>
      <c r="B17" s="6"/>
      <c r="C17" s="6"/>
      <c r="D17" s="6"/>
      <c r="E17" s="6"/>
      <c r="F17" s="6"/>
      <c r="G17" s="6"/>
    </row>
    <row r="18" spans="1:8" x14ac:dyDescent="0.35">
      <c r="A18" s="1" t="s">
        <v>830</v>
      </c>
      <c r="B18" s="6">
        <v>0</v>
      </c>
      <c r="C18" s="6">
        <v>0</v>
      </c>
      <c r="D18" s="6"/>
      <c r="E18" s="6"/>
      <c r="F18" s="6">
        <v>0</v>
      </c>
      <c r="G18" s="6">
        <v>0</v>
      </c>
      <c r="H18" s="6">
        <v>0</v>
      </c>
    </row>
    <row r="19" spans="1:8" x14ac:dyDescent="0.35">
      <c r="A19" s="1" t="s">
        <v>831</v>
      </c>
      <c r="B19" s="6" t="s">
        <v>8</v>
      </c>
      <c r="C19" s="6">
        <v>0</v>
      </c>
      <c r="D19" s="6">
        <v>0</v>
      </c>
      <c r="E19" s="6">
        <v>0</v>
      </c>
      <c r="F19" s="6">
        <v>0</v>
      </c>
      <c r="G19" s="6" t="s">
        <v>8</v>
      </c>
      <c r="H19" s="20">
        <f>SUM(H3:H18)</f>
        <v>635000</v>
      </c>
    </row>
    <row r="20" spans="1:8" x14ac:dyDescent="0.35">
      <c r="A20" s="1"/>
      <c r="B20" s="8">
        <f>SUM(B3:B19)</f>
        <v>588550</v>
      </c>
      <c r="C20" s="6"/>
      <c r="D20" s="8">
        <f>SUM(D3:D19)</f>
        <v>574593.49</v>
      </c>
      <c r="E20" s="6"/>
      <c r="F20" s="6"/>
      <c r="G20" s="6"/>
    </row>
  </sheetData>
  <pageMargins left="0.7" right="0.7" top="0.75" bottom="0.75" header="0.3" footer="0.3"/>
  <pageSetup scale="6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6EC9-219C-4768-ADB6-5B9EE472F79C}">
  <sheetPr>
    <pageSetUpPr fitToPage="1"/>
  </sheetPr>
  <dimension ref="A1:H15"/>
  <sheetViews>
    <sheetView workbookViewId="0">
      <selection activeCell="H1" sqref="H1"/>
    </sheetView>
  </sheetViews>
  <sheetFormatPr defaultRowHeight="14.5" x14ac:dyDescent="0.35"/>
  <cols>
    <col min="1" max="1" width="24.54296875" bestFit="1" customWidth="1"/>
    <col min="2" max="2" width="10.81640625" bestFit="1" customWidth="1"/>
    <col min="3" max="3" width="14.26953125" bestFit="1" customWidth="1"/>
    <col min="4" max="4" width="13.81640625" bestFit="1" customWidth="1"/>
    <col min="5" max="5" width="13" bestFit="1" customWidth="1"/>
    <col min="6" max="6" width="12" bestFit="1" customWidth="1"/>
    <col min="7" max="7" width="18.7265625" bestFit="1" customWidth="1"/>
    <col min="8" max="8" width="17.453125" bestFit="1" customWidth="1"/>
  </cols>
  <sheetData>
    <row r="1" spans="1:8" x14ac:dyDescent="0.35">
      <c r="A1" s="2" t="s">
        <v>0</v>
      </c>
      <c r="B1" s="4" t="s">
        <v>616</v>
      </c>
      <c r="C1" s="4" t="s">
        <v>617</v>
      </c>
      <c r="D1" s="4"/>
      <c r="E1" s="4"/>
      <c r="F1" s="4" t="s">
        <v>618</v>
      </c>
      <c r="G1" s="4" t="s">
        <v>619</v>
      </c>
      <c r="H1" s="25" t="s">
        <v>838</v>
      </c>
    </row>
    <row r="2" spans="1:8" x14ac:dyDescent="0.35">
      <c r="A2" s="3" t="s">
        <v>7</v>
      </c>
      <c r="B2" s="5" t="s">
        <v>8</v>
      </c>
      <c r="C2" s="5" t="s">
        <v>620</v>
      </c>
      <c r="D2" s="5" t="s">
        <v>621</v>
      </c>
      <c r="E2" s="5" t="s">
        <v>622</v>
      </c>
      <c r="F2" s="5" t="s">
        <v>623</v>
      </c>
      <c r="G2" s="5" t="s">
        <v>8</v>
      </c>
      <c r="H2" s="4" t="s">
        <v>624</v>
      </c>
    </row>
    <row r="3" spans="1:8" x14ac:dyDescent="0.35">
      <c r="A3" s="1" t="s">
        <v>832</v>
      </c>
      <c r="B3" s="6">
        <v>327555</v>
      </c>
      <c r="C3" s="6">
        <v>0</v>
      </c>
      <c r="D3" s="6"/>
      <c r="E3" s="6"/>
      <c r="F3" s="6">
        <v>78.11</v>
      </c>
      <c r="G3" s="6">
        <v>71715.149999999994</v>
      </c>
      <c r="H3" s="6">
        <v>285000</v>
      </c>
    </row>
    <row r="4" spans="1:8" x14ac:dyDescent="0.35">
      <c r="A4" s="1" t="s">
        <v>833</v>
      </c>
      <c r="B4" s="6" t="s">
        <v>8</v>
      </c>
      <c r="C4" s="6">
        <v>327555</v>
      </c>
      <c r="D4" s="6">
        <v>255839.85</v>
      </c>
      <c r="E4" s="6">
        <v>212447.24</v>
      </c>
      <c r="F4" s="6">
        <v>66.53</v>
      </c>
      <c r="G4" s="6" t="s">
        <v>8</v>
      </c>
    </row>
    <row r="5" spans="1:8" x14ac:dyDescent="0.35">
      <c r="A5" t="s">
        <v>8</v>
      </c>
      <c r="B5" s="6"/>
      <c r="C5" s="6"/>
      <c r="D5" s="6"/>
      <c r="E5" s="6"/>
      <c r="F5" s="6"/>
      <c r="G5" s="6"/>
    </row>
    <row r="6" spans="1:8" x14ac:dyDescent="0.35">
      <c r="A6" s="1" t="s">
        <v>660</v>
      </c>
      <c r="B6" s="6">
        <v>6600</v>
      </c>
      <c r="C6" s="6">
        <v>0</v>
      </c>
      <c r="D6" s="6"/>
      <c r="E6" s="6"/>
      <c r="F6" s="6">
        <v>14.54</v>
      </c>
      <c r="G6" s="6">
        <v>5640.56</v>
      </c>
      <c r="H6" s="6">
        <v>1000</v>
      </c>
    </row>
    <row r="7" spans="1:8" x14ac:dyDescent="0.35">
      <c r="A7" s="1" t="s">
        <v>834</v>
      </c>
      <c r="B7" s="6" t="s">
        <v>8</v>
      </c>
      <c r="C7" s="6">
        <v>6600</v>
      </c>
      <c r="D7" s="6">
        <v>959.44</v>
      </c>
      <c r="E7" s="6">
        <v>9246.8700000000008</v>
      </c>
      <c r="F7" s="6">
        <v>58.38</v>
      </c>
      <c r="G7" s="6" t="s">
        <v>8</v>
      </c>
    </row>
    <row r="8" spans="1:8" x14ac:dyDescent="0.35">
      <c r="A8" t="s">
        <v>8</v>
      </c>
      <c r="B8" s="6"/>
      <c r="C8" s="6"/>
      <c r="D8" s="6"/>
      <c r="E8" s="6"/>
      <c r="F8" s="6"/>
      <c r="G8" s="6"/>
    </row>
    <row r="9" spans="1:8" x14ac:dyDescent="0.35">
      <c r="B9" s="6"/>
      <c r="C9" s="6"/>
      <c r="D9" s="6"/>
      <c r="E9" s="6"/>
      <c r="F9" s="6"/>
      <c r="G9" s="6"/>
    </row>
    <row r="10" spans="1:8" x14ac:dyDescent="0.35">
      <c r="A10" s="1" t="s">
        <v>660</v>
      </c>
      <c r="B10" s="6">
        <v>900</v>
      </c>
      <c r="C10" s="6">
        <v>0</v>
      </c>
      <c r="D10" s="6"/>
      <c r="E10" s="6"/>
      <c r="F10" s="6">
        <v>76.819999999999993</v>
      </c>
      <c r="G10" s="6">
        <v>208.59</v>
      </c>
      <c r="H10" s="6">
        <v>750</v>
      </c>
    </row>
    <row r="11" spans="1:8" x14ac:dyDescent="0.35">
      <c r="A11" s="1" t="s">
        <v>835</v>
      </c>
      <c r="B11" s="6" t="s">
        <v>8</v>
      </c>
      <c r="C11" s="6">
        <v>900</v>
      </c>
      <c r="D11" s="6">
        <v>691.41</v>
      </c>
      <c r="E11" s="6">
        <v>1433.77</v>
      </c>
      <c r="F11" s="6">
        <v>76.180000000000007</v>
      </c>
      <c r="G11" s="6" t="s">
        <v>8</v>
      </c>
    </row>
    <row r="12" spans="1:8" x14ac:dyDescent="0.35">
      <c r="A12" t="s">
        <v>8</v>
      </c>
      <c r="B12" s="6"/>
      <c r="C12" s="6"/>
      <c r="D12" s="6"/>
      <c r="E12" s="6"/>
      <c r="F12" s="6"/>
      <c r="G12" s="6"/>
    </row>
    <row r="13" spans="1:8" x14ac:dyDescent="0.35">
      <c r="A13" s="1" t="s">
        <v>836</v>
      </c>
      <c r="B13" s="6">
        <v>70</v>
      </c>
      <c r="C13" s="6">
        <v>69930</v>
      </c>
      <c r="D13" s="6"/>
      <c r="E13" s="6"/>
      <c r="F13" s="6">
        <v>78.209999999999994</v>
      </c>
      <c r="G13" s="6">
        <v>15252.93</v>
      </c>
      <c r="H13" s="6">
        <v>60000</v>
      </c>
    </row>
    <row r="14" spans="1:8" x14ac:dyDescent="0.35">
      <c r="A14" s="1" t="s">
        <v>837</v>
      </c>
      <c r="B14" s="6" t="s">
        <v>8</v>
      </c>
      <c r="C14" s="6"/>
      <c r="D14" s="6">
        <v>54747.07</v>
      </c>
      <c r="E14" s="6">
        <v>46940.12</v>
      </c>
      <c r="F14" s="6">
        <v>70.73</v>
      </c>
      <c r="G14" s="6" t="s">
        <v>8</v>
      </c>
      <c r="H14" s="20">
        <f>SUM(H3:H13)</f>
        <v>346750</v>
      </c>
    </row>
    <row r="15" spans="1:8" x14ac:dyDescent="0.35">
      <c r="B15" s="20">
        <f>SUM(B3:B13)</f>
        <v>335125</v>
      </c>
      <c r="D15" s="20">
        <f>SUM(D3:D14)</f>
        <v>312237.77</v>
      </c>
    </row>
  </sheetData>
  <pageMargins left="0.7" right="0.7" top="0.75" bottom="0.75" header="0.3" footer="0.3"/>
  <pageSetup scale="7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D639-6CCB-4BC3-83AB-2FB25827AB1B}">
  <sheetPr>
    <pageSetUpPr fitToPage="1"/>
  </sheetPr>
  <dimension ref="A1:J95"/>
  <sheetViews>
    <sheetView workbookViewId="0">
      <selection activeCell="J6" sqref="J6"/>
    </sheetView>
  </sheetViews>
  <sheetFormatPr defaultRowHeight="14.5" x14ac:dyDescent="0.35"/>
  <cols>
    <col min="1" max="1" width="31.26953125" bestFit="1" customWidth="1"/>
    <col min="2" max="2" width="10.81640625" bestFit="1" customWidth="1"/>
    <col min="3" max="3" width="14.26953125" bestFit="1" customWidth="1"/>
    <col min="4" max="4" width="13.81640625" bestFit="1" customWidth="1"/>
    <col min="5" max="5" width="13" bestFit="1" customWidth="1"/>
    <col min="6" max="6" width="12" bestFit="1" customWidth="1"/>
    <col min="7" max="7" width="18.7265625" bestFit="1" customWidth="1"/>
    <col min="8" max="8" width="17.453125" bestFit="1" customWidth="1"/>
  </cols>
  <sheetData>
    <row r="1" spans="1:10" x14ac:dyDescent="0.35">
      <c r="A1" s="2" t="s">
        <v>0</v>
      </c>
      <c r="B1" s="25" t="s">
        <v>616</v>
      </c>
      <c r="C1" s="4" t="s">
        <v>617</v>
      </c>
      <c r="D1" s="4"/>
      <c r="E1" s="4"/>
      <c r="F1" s="4" t="s">
        <v>618</v>
      </c>
      <c r="G1" s="4" t="s">
        <v>619</v>
      </c>
      <c r="H1" s="25" t="s">
        <v>839</v>
      </c>
    </row>
    <row r="2" spans="1:10" x14ac:dyDescent="0.35">
      <c r="A2" s="3" t="s">
        <v>7</v>
      </c>
      <c r="B2" s="5" t="s">
        <v>8</v>
      </c>
      <c r="C2" s="5" t="s">
        <v>620</v>
      </c>
      <c r="D2" s="29" t="s">
        <v>621</v>
      </c>
      <c r="E2" s="5" t="s">
        <v>622</v>
      </c>
      <c r="F2" s="5" t="s">
        <v>623</v>
      </c>
      <c r="G2" s="5" t="s">
        <v>8</v>
      </c>
      <c r="H2" s="4" t="s">
        <v>624</v>
      </c>
    </row>
    <row r="3" spans="1:10" x14ac:dyDescent="0.35">
      <c r="A3" s="1" t="s">
        <v>840</v>
      </c>
      <c r="B3" s="6">
        <v>0</v>
      </c>
      <c r="C3" s="6">
        <v>0</v>
      </c>
      <c r="D3" s="6"/>
      <c r="E3" s="6"/>
      <c r="F3" s="6">
        <v>0</v>
      </c>
      <c r="G3" s="6">
        <v>0</v>
      </c>
      <c r="H3" s="6">
        <v>0</v>
      </c>
    </row>
    <row r="4" spans="1:10" x14ac:dyDescent="0.35">
      <c r="A4" s="1" t="s">
        <v>841</v>
      </c>
      <c r="B4" s="6" t="s">
        <v>8</v>
      </c>
      <c r="C4" s="6">
        <v>0</v>
      </c>
      <c r="D4" s="6">
        <v>0</v>
      </c>
      <c r="E4" s="6">
        <v>2794.53</v>
      </c>
      <c r="F4" s="6">
        <v>189.89</v>
      </c>
      <c r="G4" s="6" t="s">
        <v>8</v>
      </c>
    </row>
    <row r="5" spans="1:10" x14ac:dyDescent="0.35">
      <c r="A5" s="1"/>
      <c r="B5" s="6"/>
      <c r="C5" s="6"/>
      <c r="D5" s="6"/>
      <c r="E5" s="6"/>
      <c r="F5" s="6"/>
      <c r="G5" s="6"/>
    </row>
    <row r="6" spans="1:10" x14ac:dyDescent="0.35">
      <c r="A6" s="1" t="s">
        <v>842</v>
      </c>
      <c r="B6" s="6">
        <v>0</v>
      </c>
      <c r="C6" s="6">
        <v>0</v>
      </c>
      <c r="D6" s="6"/>
      <c r="E6" s="6"/>
      <c r="F6" s="6">
        <v>0</v>
      </c>
      <c r="G6" s="6">
        <v>-5.53</v>
      </c>
      <c r="H6" s="30">
        <v>85000</v>
      </c>
      <c r="J6" s="18"/>
    </row>
    <row r="7" spans="1:10" x14ac:dyDescent="0.35">
      <c r="A7" s="1" t="s">
        <v>843</v>
      </c>
      <c r="B7" s="6" t="s">
        <v>8</v>
      </c>
      <c r="C7" s="6">
        <v>0</v>
      </c>
      <c r="D7" s="6">
        <v>5.53</v>
      </c>
      <c r="E7" s="6">
        <v>22.51</v>
      </c>
      <c r="F7" s="6">
        <v>86.64</v>
      </c>
      <c r="G7" s="6" t="s">
        <v>8</v>
      </c>
    </row>
    <row r="8" spans="1:10" x14ac:dyDescent="0.35">
      <c r="A8" t="s">
        <v>8</v>
      </c>
      <c r="B8" s="6"/>
      <c r="C8" s="6"/>
      <c r="D8" s="6"/>
      <c r="E8" s="6"/>
      <c r="F8" s="6"/>
      <c r="G8" s="6"/>
    </row>
    <row r="9" spans="1:10" x14ac:dyDescent="0.35">
      <c r="A9" s="1" t="s">
        <v>844</v>
      </c>
      <c r="B9" s="6">
        <v>0</v>
      </c>
      <c r="C9" s="6">
        <v>0</v>
      </c>
      <c r="D9" s="6"/>
      <c r="E9" s="6"/>
      <c r="F9" s="6">
        <v>0</v>
      </c>
      <c r="G9" s="6">
        <v>0</v>
      </c>
      <c r="H9" s="6">
        <v>0</v>
      </c>
    </row>
    <row r="10" spans="1:10" x14ac:dyDescent="0.35">
      <c r="A10" s="1" t="s">
        <v>845</v>
      </c>
      <c r="B10" s="6" t="s">
        <v>8</v>
      </c>
      <c r="C10" s="6">
        <v>0</v>
      </c>
      <c r="D10" s="6">
        <v>0</v>
      </c>
      <c r="E10" s="6">
        <v>0</v>
      </c>
      <c r="F10" s="6">
        <v>0</v>
      </c>
      <c r="G10" s="6" t="s">
        <v>8</v>
      </c>
    </row>
    <row r="11" spans="1:10" x14ac:dyDescent="0.35">
      <c r="A11" t="s">
        <v>8</v>
      </c>
      <c r="B11" s="6"/>
      <c r="C11" s="6"/>
      <c r="D11" s="6"/>
      <c r="E11" s="6"/>
      <c r="F11" s="6"/>
      <c r="G11" s="6"/>
    </row>
    <row r="12" spans="1:10" x14ac:dyDescent="0.35">
      <c r="A12" s="1" t="s">
        <v>846</v>
      </c>
      <c r="B12" s="6">
        <v>0</v>
      </c>
      <c r="C12" s="6">
        <v>0</v>
      </c>
      <c r="D12" s="6"/>
      <c r="E12" s="6"/>
      <c r="F12" s="6">
        <v>0</v>
      </c>
      <c r="G12" s="6">
        <v>0</v>
      </c>
      <c r="H12" s="6">
        <v>0</v>
      </c>
    </row>
    <row r="13" spans="1:10" x14ac:dyDescent="0.35">
      <c r="A13" s="1" t="s">
        <v>847</v>
      </c>
      <c r="B13" s="6" t="s">
        <v>8</v>
      </c>
      <c r="C13" s="6">
        <v>0</v>
      </c>
      <c r="D13" s="6">
        <v>0</v>
      </c>
      <c r="E13" s="6">
        <v>0</v>
      </c>
      <c r="F13" s="6">
        <v>0</v>
      </c>
      <c r="G13" s="6" t="s">
        <v>8</v>
      </c>
    </row>
    <row r="14" spans="1:10" x14ac:dyDescent="0.35">
      <c r="A14" t="s">
        <v>8</v>
      </c>
      <c r="B14" s="6"/>
      <c r="C14" s="6"/>
      <c r="D14" s="6"/>
      <c r="E14" s="6"/>
      <c r="F14" s="6"/>
      <c r="G14" s="6"/>
    </row>
    <row r="15" spans="1:10" x14ac:dyDescent="0.35">
      <c r="A15" s="1" t="s">
        <v>848</v>
      </c>
      <c r="B15" s="6">
        <v>0</v>
      </c>
      <c r="C15" s="6">
        <v>0</v>
      </c>
      <c r="D15" s="6"/>
      <c r="E15" s="6"/>
      <c r="F15" s="6">
        <v>0</v>
      </c>
      <c r="G15" s="6">
        <v>0</v>
      </c>
      <c r="H15" s="6">
        <v>0</v>
      </c>
    </row>
    <row r="16" spans="1:10" x14ac:dyDescent="0.35">
      <c r="A16" s="1" t="s">
        <v>849</v>
      </c>
      <c r="B16" s="6" t="s">
        <v>8</v>
      </c>
      <c r="C16" s="6">
        <v>0</v>
      </c>
      <c r="D16" s="6">
        <v>0</v>
      </c>
      <c r="E16" s="6">
        <v>30219.98</v>
      </c>
      <c r="F16" s="6">
        <v>100</v>
      </c>
      <c r="G16" s="6" t="s">
        <v>8</v>
      </c>
    </row>
    <row r="17" spans="1:8" x14ac:dyDescent="0.35">
      <c r="A17" s="1"/>
      <c r="B17" s="6"/>
      <c r="C17" s="6"/>
      <c r="D17" s="6"/>
      <c r="E17" s="6"/>
      <c r="F17" s="6"/>
      <c r="G17" s="6"/>
    </row>
    <row r="18" spans="1:8" x14ac:dyDescent="0.35">
      <c r="A18" s="1" t="s">
        <v>388</v>
      </c>
      <c r="B18" s="6">
        <v>0</v>
      </c>
      <c r="C18" s="6">
        <v>0</v>
      </c>
      <c r="D18" s="6"/>
      <c r="E18" s="6"/>
      <c r="F18" s="6">
        <v>0</v>
      </c>
      <c r="G18" s="6">
        <v>0</v>
      </c>
      <c r="H18" s="6">
        <v>0</v>
      </c>
    </row>
    <row r="19" spans="1:8" x14ac:dyDescent="0.35">
      <c r="A19" s="1" t="s">
        <v>850</v>
      </c>
      <c r="B19" s="6" t="s">
        <v>8</v>
      </c>
      <c r="C19" s="6">
        <v>0</v>
      </c>
      <c r="D19" s="6">
        <v>0</v>
      </c>
      <c r="E19" s="6">
        <v>0</v>
      </c>
      <c r="F19" s="6">
        <v>0</v>
      </c>
      <c r="G19" s="6" t="s">
        <v>8</v>
      </c>
    </row>
    <row r="20" spans="1:8" x14ac:dyDescent="0.35">
      <c r="A20" s="1"/>
      <c r="B20" s="6"/>
      <c r="C20" s="6"/>
      <c r="D20" s="6"/>
      <c r="E20" s="6"/>
      <c r="F20" s="6"/>
      <c r="G20" s="6"/>
    </row>
    <row r="21" spans="1:8" x14ac:dyDescent="0.35">
      <c r="A21" s="1" t="s">
        <v>851</v>
      </c>
      <c r="B21" s="6">
        <v>0</v>
      </c>
      <c r="C21" s="6">
        <v>0</v>
      </c>
      <c r="D21" s="6"/>
      <c r="E21" s="6"/>
      <c r="F21" s="6">
        <v>0</v>
      </c>
      <c r="G21" s="6">
        <v>0</v>
      </c>
      <c r="H21" s="6">
        <v>0</v>
      </c>
    </row>
    <row r="22" spans="1:8" x14ac:dyDescent="0.35">
      <c r="A22" s="1" t="s">
        <v>852</v>
      </c>
      <c r="B22" s="6" t="s">
        <v>8</v>
      </c>
      <c r="C22" s="6">
        <v>0</v>
      </c>
      <c r="D22" s="6">
        <v>0</v>
      </c>
      <c r="E22" s="6">
        <v>0</v>
      </c>
      <c r="F22" s="6">
        <v>0</v>
      </c>
      <c r="G22" s="6" t="s">
        <v>8</v>
      </c>
    </row>
    <row r="23" spans="1:8" x14ac:dyDescent="0.35">
      <c r="A23" t="s">
        <v>8</v>
      </c>
      <c r="B23" s="6"/>
      <c r="C23" s="6"/>
      <c r="D23" s="6"/>
      <c r="E23" s="6"/>
      <c r="F23" s="6"/>
      <c r="G23" s="6"/>
    </row>
    <row r="24" spans="1:8" x14ac:dyDescent="0.35">
      <c r="A24" s="1" t="s">
        <v>402</v>
      </c>
      <c r="B24" s="6">
        <v>0</v>
      </c>
      <c r="C24" s="6">
        <v>0</v>
      </c>
      <c r="D24" s="6"/>
      <c r="E24" s="6"/>
      <c r="F24" s="6">
        <v>0</v>
      </c>
      <c r="G24" s="6">
        <v>0</v>
      </c>
      <c r="H24" s="6">
        <v>0</v>
      </c>
    </row>
    <row r="25" spans="1:8" x14ac:dyDescent="0.35">
      <c r="A25" s="1" t="s">
        <v>853</v>
      </c>
      <c r="B25" s="6" t="s">
        <v>8</v>
      </c>
      <c r="C25" s="6">
        <v>0</v>
      </c>
      <c r="D25" s="6">
        <v>0</v>
      </c>
      <c r="E25" s="6">
        <v>0</v>
      </c>
      <c r="F25" s="6">
        <v>0</v>
      </c>
      <c r="G25" s="6" t="s">
        <v>8</v>
      </c>
    </row>
    <row r="26" spans="1:8" x14ac:dyDescent="0.35">
      <c r="A26" t="s">
        <v>8</v>
      </c>
      <c r="B26" s="6"/>
      <c r="C26" s="6"/>
      <c r="D26" s="6"/>
      <c r="E26" s="6"/>
      <c r="F26" s="6"/>
      <c r="G26" s="6"/>
    </row>
    <row r="27" spans="1:8" x14ac:dyDescent="0.35">
      <c r="A27" s="1" t="s">
        <v>854</v>
      </c>
      <c r="B27" s="6">
        <v>0</v>
      </c>
      <c r="C27" s="6">
        <v>0</v>
      </c>
      <c r="D27" s="6"/>
      <c r="E27" s="6"/>
      <c r="F27" s="6">
        <v>0</v>
      </c>
      <c r="G27" s="6">
        <v>0</v>
      </c>
      <c r="H27" s="6">
        <v>0</v>
      </c>
    </row>
    <row r="28" spans="1:8" x14ac:dyDescent="0.35">
      <c r="A28" s="1" t="s">
        <v>855</v>
      </c>
      <c r="B28" s="6" t="s">
        <v>8</v>
      </c>
      <c r="C28" s="6">
        <v>0</v>
      </c>
      <c r="D28" s="6">
        <v>0</v>
      </c>
      <c r="E28" s="6">
        <v>0</v>
      </c>
      <c r="F28" s="6">
        <v>0</v>
      </c>
      <c r="G28" s="6" t="s">
        <v>8</v>
      </c>
    </row>
    <row r="29" spans="1:8" x14ac:dyDescent="0.35">
      <c r="A29" t="s">
        <v>8</v>
      </c>
      <c r="B29" s="6"/>
      <c r="C29" s="6"/>
      <c r="D29" s="6"/>
      <c r="E29" s="6"/>
      <c r="F29" s="6"/>
      <c r="G29" s="6"/>
    </row>
    <row r="30" spans="1:8" x14ac:dyDescent="0.35">
      <c r="A30" s="1" t="s">
        <v>856</v>
      </c>
      <c r="B30" s="6">
        <v>0</v>
      </c>
      <c r="C30" s="6">
        <v>0</v>
      </c>
      <c r="D30" s="6"/>
      <c r="E30" s="6"/>
      <c r="F30" s="6">
        <v>0</v>
      </c>
      <c r="G30" s="6">
        <v>-20000</v>
      </c>
      <c r="H30" s="6">
        <v>0</v>
      </c>
    </row>
    <row r="31" spans="1:8" x14ac:dyDescent="0.35">
      <c r="A31" s="1" t="s">
        <v>857</v>
      </c>
      <c r="B31" s="6" t="s">
        <v>8</v>
      </c>
      <c r="C31" s="6">
        <v>0</v>
      </c>
      <c r="D31" s="6">
        <v>20000</v>
      </c>
      <c r="E31" s="6">
        <v>0</v>
      </c>
      <c r="F31" s="6">
        <v>0</v>
      </c>
      <c r="G31" s="6" t="s">
        <v>8</v>
      </c>
    </row>
    <row r="32" spans="1:8" x14ac:dyDescent="0.35">
      <c r="A32" s="1"/>
      <c r="B32" s="6"/>
      <c r="C32" s="6"/>
      <c r="D32" s="6"/>
      <c r="E32" s="6"/>
      <c r="F32" s="6"/>
      <c r="G32" s="6"/>
    </row>
    <row r="33" spans="1:8" x14ac:dyDescent="0.35">
      <c r="A33" s="23" t="s">
        <v>858</v>
      </c>
      <c r="B33" s="6">
        <v>0</v>
      </c>
      <c r="C33" s="6">
        <v>0</v>
      </c>
      <c r="D33" s="6"/>
      <c r="E33" s="6"/>
      <c r="F33" s="6">
        <v>0</v>
      </c>
      <c r="G33" s="6">
        <v>0</v>
      </c>
      <c r="H33" s="6">
        <v>0</v>
      </c>
    </row>
    <row r="34" spans="1:8" x14ac:dyDescent="0.35">
      <c r="A34" s="1" t="s">
        <v>859</v>
      </c>
      <c r="B34" s="6" t="s">
        <v>8</v>
      </c>
      <c r="C34" s="6">
        <v>0</v>
      </c>
      <c r="D34" s="6">
        <v>0</v>
      </c>
      <c r="E34" s="6">
        <v>0</v>
      </c>
      <c r="F34" s="6">
        <v>0</v>
      </c>
      <c r="G34" s="6" t="s">
        <v>8</v>
      </c>
    </row>
    <row r="35" spans="1:8" x14ac:dyDescent="0.35">
      <c r="A35" t="s">
        <v>8</v>
      </c>
      <c r="B35" s="6"/>
      <c r="C35" s="6"/>
      <c r="D35" s="6"/>
      <c r="E35" s="6"/>
      <c r="F35" s="6"/>
      <c r="G35" s="6"/>
    </row>
    <row r="36" spans="1:8" x14ac:dyDescent="0.35">
      <c r="A36" s="1" t="s">
        <v>860</v>
      </c>
      <c r="B36" s="6">
        <v>433650</v>
      </c>
      <c r="C36" s="6">
        <v>0</v>
      </c>
      <c r="D36" s="6"/>
      <c r="E36" s="6"/>
      <c r="F36" s="6">
        <v>0</v>
      </c>
      <c r="G36" s="6">
        <v>433650</v>
      </c>
      <c r="H36" s="6">
        <v>0</v>
      </c>
    </row>
    <row r="37" spans="1:8" x14ac:dyDescent="0.35">
      <c r="A37" s="1" t="s">
        <v>861</v>
      </c>
      <c r="B37" s="6" t="s">
        <v>8</v>
      </c>
      <c r="C37" s="6">
        <v>433650</v>
      </c>
      <c r="D37" s="6">
        <v>0</v>
      </c>
      <c r="E37" s="6">
        <v>0</v>
      </c>
      <c r="F37" s="6">
        <v>0</v>
      </c>
      <c r="G37" s="6" t="s">
        <v>8</v>
      </c>
    </row>
    <row r="38" spans="1:8" x14ac:dyDescent="0.35">
      <c r="A38" t="s">
        <v>8</v>
      </c>
      <c r="B38" s="6"/>
      <c r="C38" s="6"/>
      <c r="D38" s="6"/>
      <c r="E38" s="6"/>
      <c r="F38" s="6"/>
      <c r="G38" s="6"/>
    </row>
    <row r="39" spans="1:8" x14ac:dyDescent="0.35">
      <c r="A39" s="1" t="s">
        <v>862</v>
      </c>
      <c r="B39" s="6">
        <v>8231</v>
      </c>
      <c r="C39" s="6">
        <v>0</v>
      </c>
      <c r="D39" s="6"/>
      <c r="E39" s="6"/>
      <c r="F39" s="6">
        <v>0</v>
      </c>
      <c r="G39" s="6">
        <v>8231</v>
      </c>
      <c r="H39" s="6">
        <v>0</v>
      </c>
    </row>
    <row r="40" spans="1:8" x14ac:dyDescent="0.35">
      <c r="A40" s="1" t="s">
        <v>863</v>
      </c>
      <c r="B40" s="6" t="s">
        <v>8</v>
      </c>
      <c r="C40" s="6">
        <v>8231</v>
      </c>
      <c r="D40" s="6">
        <v>0</v>
      </c>
      <c r="E40" s="6">
        <v>0</v>
      </c>
      <c r="F40" s="6">
        <v>0</v>
      </c>
      <c r="G40" s="6" t="s">
        <v>8</v>
      </c>
    </row>
    <row r="41" spans="1:8" x14ac:dyDescent="0.35">
      <c r="A41" t="s">
        <v>8</v>
      </c>
      <c r="B41" s="6"/>
      <c r="C41" s="6"/>
      <c r="D41" s="6"/>
      <c r="E41" s="6"/>
      <c r="F41" s="6"/>
      <c r="G41" s="6"/>
    </row>
    <row r="42" spans="1:8" x14ac:dyDescent="0.35">
      <c r="A42" s="1" t="s">
        <v>842</v>
      </c>
      <c r="B42" s="6">
        <v>100</v>
      </c>
      <c r="C42" s="6">
        <v>0</v>
      </c>
      <c r="D42" s="6"/>
      <c r="E42" s="6"/>
      <c r="F42" s="6">
        <v>0</v>
      </c>
      <c r="G42" s="6">
        <v>100</v>
      </c>
      <c r="H42" s="6">
        <v>0</v>
      </c>
    </row>
    <row r="43" spans="1:8" x14ac:dyDescent="0.35">
      <c r="A43" s="1" t="s">
        <v>864</v>
      </c>
      <c r="B43" s="6" t="s">
        <v>8</v>
      </c>
      <c r="C43" s="6">
        <v>100</v>
      </c>
      <c r="D43" s="6">
        <v>0</v>
      </c>
      <c r="E43" s="6">
        <v>0</v>
      </c>
      <c r="F43" s="6">
        <v>0</v>
      </c>
      <c r="G43" s="6" t="s">
        <v>8</v>
      </c>
    </row>
    <row r="44" spans="1:8" x14ac:dyDescent="0.35">
      <c r="A44" t="s">
        <v>8</v>
      </c>
      <c r="B44" s="6"/>
      <c r="C44" s="6"/>
      <c r="D44" s="6"/>
      <c r="E44" s="6"/>
      <c r="F44" s="6"/>
      <c r="G44" s="6"/>
    </row>
    <row r="45" spans="1:8" x14ac:dyDescent="0.35">
      <c r="A45" s="1" t="s">
        <v>865</v>
      </c>
      <c r="B45" s="6">
        <v>0</v>
      </c>
      <c r="C45" s="6">
        <v>0</v>
      </c>
      <c r="D45" s="6"/>
      <c r="E45" s="6"/>
      <c r="F45" s="6">
        <v>0</v>
      </c>
      <c r="G45" s="6">
        <v>0</v>
      </c>
      <c r="H45" s="6">
        <v>0</v>
      </c>
    </row>
    <row r="46" spans="1:8" x14ac:dyDescent="0.35">
      <c r="A46" s="1" t="s">
        <v>866</v>
      </c>
      <c r="B46" s="6" t="s">
        <v>8</v>
      </c>
      <c r="C46" s="6">
        <v>0</v>
      </c>
      <c r="D46" s="6">
        <v>0</v>
      </c>
      <c r="E46" s="6">
        <v>0</v>
      </c>
      <c r="F46" s="6">
        <v>0</v>
      </c>
      <c r="G46" s="6" t="s">
        <v>8</v>
      </c>
    </row>
    <row r="47" spans="1:8" x14ac:dyDescent="0.35">
      <c r="A47" t="s">
        <v>8</v>
      </c>
      <c r="B47" s="6"/>
      <c r="C47" s="6"/>
      <c r="D47" s="6"/>
      <c r="E47" s="6"/>
      <c r="F47" s="6"/>
      <c r="G47" s="6"/>
    </row>
    <row r="48" spans="1:8" x14ac:dyDescent="0.35">
      <c r="A48" s="1" t="s">
        <v>626</v>
      </c>
      <c r="B48" s="6">
        <v>0</v>
      </c>
      <c r="C48" s="6">
        <v>0</v>
      </c>
      <c r="D48" s="6"/>
      <c r="E48" s="6"/>
      <c r="F48" s="6">
        <v>0</v>
      </c>
      <c r="G48" s="6">
        <v>-100525.81</v>
      </c>
      <c r="H48" s="6">
        <v>100000</v>
      </c>
    </row>
    <row r="49" spans="1:8" x14ac:dyDescent="0.35">
      <c r="A49" s="1" t="s">
        <v>867</v>
      </c>
      <c r="B49" s="6" t="s">
        <v>8</v>
      </c>
      <c r="C49" s="6">
        <v>0</v>
      </c>
      <c r="D49" s="6">
        <v>100525.81</v>
      </c>
      <c r="E49" s="6">
        <v>0</v>
      </c>
      <c r="F49" s="6">
        <v>0</v>
      </c>
      <c r="G49" s="6" t="s">
        <v>8</v>
      </c>
    </row>
    <row r="50" spans="1:8" x14ac:dyDescent="0.35">
      <c r="A50" t="s">
        <v>8</v>
      </c>
      <c r="B50" s="6"/>
      <c r="C50" s="6"/>
      <c r="D50" s="6"/>
      <c r="E50" s="6"/>
      <c r="F50" s="6"/>
      <c r="G50" s="6"/>
    </row>
    <row r="51" spans="1:8" x14ac:dyDescent="0.35">
      <c r="A51" s="1" t="s">
        <v>632</v>
      </c>
      <c r="B51" s="6">
        <v>0</v>
      </c>
      <c r="C51" s="6">
        <v>0</v>
      </c>
      <c r="D51" s="6"/>
      <c r="E51" s="6"/>
      <c r="F51" s="6">
        <v>0</v>
      </c>
      <c r="G51" s="6">
        <v>-282.23</v>
      </c>
      <c r="H51" s="6">
        <v>300</v>
      </c>
    </row>
    <row r="52" spans="1:8" x14ac:dyDescent="0.35">
      <c r="A52" s="1" t="s">
        <v>868</v>
      </c>
      <c r="B52" s="6" t="s">
        <v>8</v>
      </c>
      <c r="C52" s="6">
        <v>0</v>
      </c>
      <c r="D52" s="6">
        <v>282.23</v>
      </c>
      <c r="E52" s="6">
        <v>0</v>
      </c>
      <c r="F52" s="6">
        <v>0</v>
      </c>
      <c r="G52" s="6" t="s">
        <v>8</v>
      </c>
    </row>
    <row r="53" spans="1:8" x14ac:dyDescent="0.35">
      <c r="A53" t="s">
        <v>8</v>
      </c>
      <c r="B53" s="6"/>
      <c r="C53" s="6"/>
      <c r="D53" s="6"/>
      <c r="E53" s="6"/>
      <c r="F53" s="6"/>
      <c r="G53" s="6"/>
    </row>
    <row r="54" spans="1:8" x14ac:dyDescent="0.35">
      <c r="A54" s="1" t="s">
        <v>660</v>
      </c>
      <c r="B54" s="6">
        <v>0</v>
      </c>
      <c r="C54" s="6">
        <v>0</v>
      </c>
      <c r="D54" s="6"/>
      <c r="E54" s="6"/>
      <c r="F54" s="6">
        <v>0</v>
      </c>
      <c r="G54" s="6">
        <v>0</v>
      </c>
      <c r="H54" s="6">
        <v>0</v>
      </c>
    </row>
    <row r="55" spans="1:8" x14ac:dyDescent="0.35">
      <c r="A55" s="1" t="s">
        <v>869</v>
      </c>
      <c r="B55" s="6" t="s">
        <v>8</v>
      </c>
      <c r="C55" s="6">
        <v>0</v>
      </c>
      <c r="D55" s="6">
        <v>0</v>
      </c>
      <c r="E55" s="6">
        <v>0</v>
      </c>
      <c r="F55" s="6">
        <v>0</v>
      </c>
      <c r="G55" s="6" t="s">
        <v>8</v>
      </c>
    </row>
    <row r="56" spans="1:8" x14ac:dyDescent="0.35">
      <c r="A56" t="s">
        <v>8</v>
      </c>
      <c r="B56" s="6"/>
      <c r="C56" s="6"/>
      <c r="D56" s="6"/>
      <c r="E56" s="6"/>
      <c r="F56" s="6"/>
      <c r="G56" s="6"/>
    </row>
    <row r="57" spans="1:8" x14ac:dyDescent="0.35">
      <c r="A57" s="1" t="s">
        <v>870</v>
      </c>
      <c r="B57" s="6">
        <v>0</v>
      </c>
      <c r="C57" s="6">
        <v>0</v>
      </c>
      <c r="D57" s="6"/>
      <c r="E57" s="6"/>
      <c r="F57" s="6">
        <v>0</v>
      </c>
      <c r="G57" s="6">
        <v>0</v>
      </c>
      <c r="H57" s="6">
        <v>0</v>
      </c>
    </row>
    <row r="58" spans="1:8" x14ac:dyDescent="0.35">
      <c r="A58" s="1" t="s">
        <v>871</v>
      </c>
      <c r="B58" s="6" t="s">
        <v>8</v>
      </c>
      <c r="C58" s="6">
        <v>0</v>
      </c>
      <c r="D58" s="6">
        <v>0</v>
      </c>
      <c r="E58" s="6">
        <v>0</v>
      </c>
      <c r="F58" s="6">
        <v>0</v>
      </c>
      <c r="G58" s="6" t="s">
        <v>8</v>
      </c>
    </row>
    <row r="59" spans="1:8" x14ac:dyDescent="0.35">
      <c r="A59" t="s">
        <v>8</v>
      </c>
      <c r="B59" s="6"/>
      <c r="C59" s="6"/>
      <c r="D59" s="6"/>
      <c r="E59" s="6"/>
      <c r="F59" s="6"/>
      <c r="G59" s="6"/>
    </row>
    <row r="60" spans="1:8" x14ac:dyDescent="0.35">
      <c r="A60" s="1" t="s">
        <v>815</v>
      </c>
      <c r="B60" s="6">
        <v>0</v>
      </c>
      <c r="C60" s="6">
        <v>0</v>
      </c>
      <c r="D60" s="6"/>
      <c r="E60" s="6"/>
      <c r="F60" s="6">
        <v>0</v>
      </c>
      <c r="G60" s="6">
        <v>0</v>
      </c>
      <c r="H60" s="6">
        <v>0</v>
      </c>
    </row>
    <row r="61" spans="1:8" x14ac:dyDescent="0.35">
      <c r="A61" s="1" t="s">
        <v>872</v>
      </c>
      <c r="B61" s="6" t="s">
        <v>8</v>
      </c>
      <c r="C61" s="6">
        <v>0</v>
      </c>
      <c r="D61" s="6">
        <v>0</v>
      </c>
      <c r="E61" s="6">
        <v>0</v>
      </c>
      <c r="F61" s="6">
        <v>0</v>
      </c>
      <c r="G61" s="6" t="s">
        <v>8</v>
      </c>
    </row>
    <row r="62" spans="1:8" x14ac:dyDescent="0.35">
      <c r="B62" s="6"/>
      <c r="C62" s="6"/>
      <c r="D62" s="6"/>
      <c r="E62" s="6"/>
      <c r="F62" s="6"/>
      <c r="G62" s="6"/>
    </row>
    <row r="63" spans="1:8" x14ac:dyDescent="0.35">
      <c r="A63" s="1" t="s">
        <v>842</v>
      </c>
      <c r="B63" s="6">
        <v>15</v>
      </c>
      <c r="C63" s="6">
        <v>0</v>
      </c>
      <c r="D63" s="6"/>
      <c r="E63" s="6"/>
      <c r="F63" s="6">
        <v>17.600000000000001</v>
      </c>
      <c r="G63" s="6">
        <v>12.36</v>
      </c>
      <c r="H63" s="6">
        <v>3</v>
      </c>
    </row>
    <row r="64" spans="1:8" x14ac:dyDescent="0.35">
      <c r="A64" s="1" t="s">
        <v>873</v>
      </c>
      <c r="B64" s="6" t="s">
        <v>8</v>
      </c>
      <c r="C64" s="6">
        <v>15</v>
      </c>
      <c r="D64" s="6">
        <v>2.64</v>
      </c>
      <c r="E64" s="6">
        <v>4.3</v>
      </c>
      <c r="F64" s="6">
        <v>88.11</v>
      </c>
      <c r="G64" s="6" t="s">
        <v>8</v>
      </c>
    </row>
    <row r="65" spans="1:8" x14ac:dyDescent="0.35">
      <c r="A65" t="s">
        <v>8</v>
      </c>
      <c r="B65" s="6"/>
      <c r="C65" s="6"/>
      <c r="D65" s="6"/>
      <c r="E65" s="6"/>
      <c r="F65" s="6"/>
      <c r="G65" s="6"/>
    </row>
    <row r="66" spans="1:8" x14ac:dyDescent="0.35">
      <c r="A66" s="1" t="s">
        <v>874</v>
      </c>
      <c r="B66" s="6">
        <v>2006</v>
      </c>
      <c r="C66" s="6">
        <v>0</v>
      </c>
      <c r="D66" s="6"/>
      <c r="E66" s="6"/>
      <c r="F66" s="6">
        <v>94.97</v>
      </c>
      <c r="G66" s="6">
        <v>100.97</v>
      </c>
      <c r="H66" s="6">
        <v>2000</v>
      </c>
    </row>
    <row r="67" spans="1:8" x14ac:dyDescent="0.35">
      <c r="A67" s="1" t="s">
        <v>875</v>
      </c>
      <c r="B67" s="6" t="s">
        <v>8</v>
      </c>
      <c r="C67" s="6">
        <v>2006</v>
      </c>
      <c r="D67" s="6">
        <v>1905.03</v>
      </c>
      <c r="E67" s="6">
        <v>1291.0999999999999</v>
      </c>
      <c r="F67" s="6">
        <v>85.79</v>
      </c>
      <c r="G67" s="6" t="s">
        <v>8</v>
      </c>
    </row>
    <row r="68" spans="1:8" x14ac:dyDescent="0.35">
      <c r="A68" t="s">
        <v>8</v>
      </c>
      <c r="B68" s="6"/>
      <c r="C68" s="6"/>
      <c r="D68" s="6"/>
      <c r="E68" s="6"/>
      <c r="F68" s="6"/>
      <c r="G68" s="6"/>
    </row>
    <row r="69" spans="1:8" x14ac:dyDescent="0.35">
      <c r="A69" s="1" t="s">
        <v>842</v>
      </c>
      <c r="B69" s="6">
        <v>80</v>
      </c>
      <c r="C69" s="6">
        <v>0</v>
      </c>
      <c r="D69" s="6"/>
      <c r="E69" s="6"/>
      <c r="F69" s="6">
        <v>63.04</v>
      </c>
      <c r="G69" s="6">
        <v>29.57</v>
      </c>
      <c r="H69" s="6">
        <v>55</v>
      </c>
    </row>
    <row r="70" spans="1:8" x14ac:dyDescent="0.35">
      <c r="A70" s="1" t="s">
        <v>876</v>
      </c>
      <c r="B70" s="6" t="s">
        <v>8</v>
      </c>
      <c r="C70" s="6">
        <v>80</v>
      </c>
      <c r="D70" s="6">
        <v>50.43</v>
      </c>
      <c r="E70" s="6">
        <v>133.54</v>
      </c>
      <c r="F70" s="6">
        <v>78.209999999999994</v>
      </c>
      <c r="G70" s="6" t="s">
        <v>8</v>
      </c>
    </row>
    <row r="71" spans="1:8" x14ac:dyDescent="0.35">
      <c r="A71" t="s">
        <v>8</v>
      </c>
      <c r="B71" s="6"/>
      <c r="C71" s="6"/>
      <c r="D71" s="6"/>
      <c r="E71" s="6"/>
      <c r="F71" s="6"/>
      <c r="G71" s="6"/>
    </row>
    <row r="72" spans="1:8" x14ac:dyDescent="0.35">
      <c r="A72" s="1" t="s">
        <v>877</v>
      </c>
      <c r="B72" s="6">
        <v>2660</v>
      </c>
      <c r="C72" s="6">
        <v>0</v>
      </c>
      <c r="D72" s="6"/>
      <c r="E72" s="6"/>
      <c r="F72" s="6">
        <v>59.65</v>
      </c>
      <c r="G72" s="6">
        <v>1073.18</v>
      </c>
      <c r="H72" s="6">
        <v>1650</v>
      </c>
    </row>
    <row r="73" spans="1:8" x14ac:dyDescent="0.35">
      <c r="A73" s="1" t="s">
        <v>878</v>
      </c>
      <c r="B73" s="6" t="s">
        <v>8</v>
      </c>
      <c r="C73" s="6">
        <v>2660</v>
      </c>
      <c r="D73" s="6">
        <v>1586.82</v>
      </c>
      <c r="E73" s="6">
        <v>1104.3399999999999</v>
      </c>
      <c r="F73" s="6">
        <v>83.8</v>
      </c>
      <c r="G73" s="6" t="s">
        <v>8</v>
      </c>
      <c r="H73" s="21"/>
    </row>
    <row r="75" spans="1:8" x14ac:dyDescent="0.35">
      <c r="A75" s="1" t="s">
        <v>879</v>
      </c>
      <c r="B75" s="6">
        <v>0</v>
      </c>
      <c r="C75" s="6">
        <v>0</v>
      </c>
      <c r="D75" s="6"/>
      <c r="E75" s="6"/>
      <c r="F75" s="6">
        <v>0</v>
      </c>
      <c r="G75" s="6">
        <v>0</v>
      </c>
      <c r="H75" s="6">
        <v>0</v>
      </c>
    </row>
    <row r="76" spans="1:8" x14ac:dyDescent="0.35">
      <c r="A76" s="1" t="s">
        <v>880</v>
      </c>
      <c r="B76" s="6" t="s">
        <v>8</v>
      </c>
      <c r="C76" s="6">
        <v>0</v>
      </c>
      <c r="D76" s="6">
        <v>0</v>
      </c>
      <c r="E76" s="6">
        <v>0</v>
      </c>
      <c r="F76" s="6">
        <v>0</v>
      </c>
      <c r="G76" s="6" t="s">
        <v>8</v>
      </c>
    </row>
    <row r="77" spans="1:8" x14ac:dyDescent="0.35">
      <c r="A77" t="s">
        <v>8</v>
      </c>
      <c r="B77" s="6"/>
      <c r="C77" s="6"/>
      <c r="D77" s="6"/>
      <c r="E77" s="6"/>
      <c r="F77" s="6"/>
      <c r="G77" s="6"/>
    </row>
    <row r="78" spans="1:8" x14ac:dyDescent="0.35">
      <c r="A78" s="1" t="s">
        <v>660</v>
      </c>
      <c r="B78" s="6">
        <v>0</v>
      </c>
      <c r="C78" s="6">
        <v>0</v>
      </c>
      <c r="D78" s="6"/>
      <c r="E78" s="6"/>
      <c r="F78" s="6">
        <v>0</v>
      </c>
      <c r="G78" s="6">
        <v>-0.18</v>
      </c>
      <c r="H78" s="6">
        <v>0</v>
      </c>
    </row>
    <row r="79" spans="1:8" x14ac:dyDescent="0.35">
      <c r="A79" s="1" t="s">
        <v>881</v>
      </c>
      <c r="B79" s="6" t="s">
        <v>8</v>
      </c>
      <c r="C79" s="6">
        <v>0</v>
      </c>
      <c r="D79" s="6">
        <v>0.18</v>
      </c>
      <c r="E79" s="6">
        <v>0.47</v>
      </c>
      <c r="F79" s="6">
        <v>75.81</v>
      </c>
      <c r="G79" s="6" t="s">
        <v>8</v>
      </c>
    </row>
    <row r="80" spans="1:8" x14ac:dyDescent="0.35">
      <c r="A80" t="s">
        <v>8</v>
      </c>
      <c r="B80" s="6"/>
      <c r="C80" s="6"/>
      <c r="D80" s="6"/>
      <c r="E80" s="6"/>
      <c r="F80" s="6"/>
      <c r="G80" s="6"/>
    </row>
    <row r="81" spans="1:8" x14ac:dyDescent="0.35">
      <c r="A81" s="1" t="s">
        <v>560</v>
      </c>
      <c r="B81" s="6">
        <v>0</v>
      </c>
      <c r="C81" s="6">
        <v>0</v>
      </c>
      <c r="D81" s="6"/>
      <c r="E81" s="6"/>
      <c r="F81" s="6">
        <v>0</v>
      </c>
      <c r="G81" s="6">
        <v>0</v>
      </c>
      <c r="H81" s="6">
        <v>0</v>
      </c>
    </row>
    <row r="82" spans="1:8" x14ac:dyDescent="0.35">
      <c r="A82" s="1" t="s">
        <v>882</v>
      </c>
      <c r="B82" s="6" t="s">
        <v>8</v>
      </c>
      <c r="C82" s="6">
        <v>0</v>
      </c>
      <c r="D82" s="6">
        <v>0</v>
      </c>
      <c r="E82" s="6">
        <v>0</v>
      </c>
      <c r="F82" s="6">
        <v>0</v>
      </c>
      <c r="G82" s="6" t="s">
        <v>8</v>
      </c>
    </row>
    <row r="83" spans="1:8" x14ac:dyDescent="0.35">
      <c r="A83" t="s">
        <v>8</v>
      </c>
      <c r="B83" s="6"/>
      <c r="C83" s="6"/>
      <c r="D83" s="6"/>
      <c r="E83" s="6"/>
      <c r="F83" s="6"/>
      <c r="G83" s="6"/>
    </row>
    <row r="84" spans="1:8" x14ac:dyDescent="0.35">
      <c r="A84" s="1" t="s">
        <v>660</v>
      </c>
      <c r="B84" s="6">
        <v>0</v>
      </c>
      <c r="C84" s="6">
        <v>0</v>
      </c>
      <c r="D84" s="6"/>
      <c r="E84" s="6"/>
      <c r="F84" s="6">
        <v>0</v>
      </c>
      <c r="G84" s="6">
        <v>-233.57</v>
      </c>
      <c r="H84" s="6">
        <v>250</v>
      </c>
    </row>
    <row r="85" spans="1:8" x14ac:dyDescent="0.35">
      <c r="A85" s="1" t="s">
        <v>883</v>
      </c>
      <c r="B85" s="6" t="s">
        <v>8</v>
      </c>
      <c r="C85" s="6">
        <v>0</v>
      </c>
      <c r="D85" s="6">
        <v>233.57</v>
      </c>
      <c r="E85" s="6">
        <v>651.52</v>
      </c>
      <c r="F85" s="6">
        <v>78.599999999999994</v>
      </c>
      <c r="G85" s="6" t="s">
        <v>8</v>
      </c>
    </row>
    <row r="86" spans="1:8" x14ac:dyDescent="0.35">
      <c r="A86" t="s">
        <v>8</v>
      </c>
      <c r="B86" s="6"/>
      <c r="C86" s="6"/>
      <c r="D86" s="6"/>
      <c r="E86" s="6"/>
      <c r="F86" s="6"/>
      <c r="G86" s="6"/>
    </row>
    <row r="87" spans="1:8" x14ac:dyDescent="0.35">
      <c r="A87" s="1" t="s">
        <v>884</v>
      </c>
      <c r="B87" s="6">
        <v>5000</v>
      </c>
      <c r="C87" s="6">
        <v>0</v>
      </c>
      <c r="D87" s="6"/>
      <c r="E87" s="6"/>
      <c r="F87" s="6">
        <v>108.54</v>
      </c>
      <c r="G87" s="6">
        <v>-427.12</v>
      </c>
      <c r="H87" s="6">
        <v>0</v>
      </c>
    </row>
    <row r="88" spans="1:8" x14ac:dyDescent="0.35">
      <c r="A88" s="1" t="s">
        <v>885</v>
      </c>
      <c r="B88" s="6" t="s">
        <v>8</v>
      </c>
      <c r="C88" s="6">
        <v>5000</v>
      </c>
      <c r="D88" s="6">
        <v>5427.12</v>
      </c>
      <c r="E88" s="6">
        <v>1423.44</v>
      </c>
      <c r="F88" s="6">
        <v>69.23</v>
      </c>
      <c r="G88" s="6" t="s">
        <v>8</v>
      </c>
    </row>
    <row r="89" spans="1:8" x14ac:dyDescent="0.35">
      <c r="A89" t="s">
        <v>8</v>
      </c>
      <c r="B89" s="6"/>
      <c r="C89" s="6"/>
      <c r="D89" s="6"/>
      <c r="E89" s="6"/>
      <c r="F89" s="6"/>
      <c r="G89" s="6"/>
    </row>
    <row r="90" spans="1:8" x14ac:dyDescent="0.35">
      <c r="A90" s="1" t="s">
        <v>660</v>
      </c>
      <c r="B90" s="6">
        <v>0</v>
      </c>
      <c r="C90" s="6">
        <v>0</v>
      </c>
      <c r="D90" s="6"/>
      <c r="E90" s="6"/>
      <c r="F90" s="6">
        <v>0</v>
      </c>
      <c r="G90" s="6">
        <v>-42.07</v>
      </c>
      <c r="H90" s="6">
        <v>42</v>
      </c>
    </row>
    <row r="91" spans="1:8" x14ac:dyDescent="0.35">
      <c r="A91" s="1" t="s">
        <v>886</v>
      </c>
      <c r="B91" s="6" t="s">
        <v>8</v>
      </c>
      <c r="C91" s="6">
        <v>0</v>
      </c>
      <c r="D91" s="6">
        <v>42.07</v>
      </c>
      <c r="E91" s="6">
        <v>117.03</v>
      </c>
      <c r="F91" s="6">
        <v>78.55</v>
      </c>
      <c r="G91" s="6" t="s">
        <v>8</v>
      </c>
    </row>
    <row r="92" spans="1:8" x14ac:dyDescent="0.35">
      <c r="A92" t="s">
        <v>8</v>
      </c>
      <c r="B92" s="6"/>
      <c r="C92" s="6"/>
      <c r="D92" s="6"/>
      <c r="E92" s="6"/>
      <c r="F92" s="6"/>
      <c r="G92" s="6"/>
    </row>
    <row r="93" spans="1:8" x14ac:dyDescent="0.35">
      <c r="A93" s="1" t="s">
        <v>887</v>
      </c>
      <c r="B93" s="6">
        <v>3000</v>
      </c>
      <c r="C93" s="6">
        <v>0</v>
      </c>
      <c r="D93" s="6"/>
      <c r="E93" s="6"/>
      <c r="F93" s="6">
        <v>46.07</v>
      </c>
      <c r="G93" s="6">
        <v>1617.99</v>
      </c>
      <c r="H93" s="6">
        <v>0</v>
      </c>
    </row>
    <row r="94" spans="1:8" x14ac:dyDescent="0.35">
      <c r="A94" s="1" t="s">
        <v>888</v>
      </c>
      <c r="B94" s="6" t="s">
        <v>8</v>
      </c>
      <c r="C94" s="6">
        <v>3000</v>
      </c>
      <c r="D94" s="6">
        <v>1382.01</v>
      </c>
      <c r="E94" s="6">
        <v>259.44</v>
      </c>
      <c r="F94" s="6">
        <v>66.67</v>
      </c>
      <c r="G94" s="6" t="s">
        <v>8</v>
      </c>
      <c r="H94" s="20">
        <f>SUM(H3:H93)</f>
        <v>189300</v>
      </c>
    </row>
    <row r="95" spans="1:8" x14ac:dyDescent="0.35">
      <c r="B95" s="20">
        <f>SUM(B3:B94)</f>
        <v>454742</v>
      </c>
      <c r="D95" s="20">
        <f>SUM(D4:D94)</f>
        <v>131443.44</v>
      </c>
    </row>
  </sheetData>
  <pageMargins left="0.7" right="0.7" top="0.75" bottom="0.75" header="0.3" footer="0.3"/>
  <pageSetup scale="68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B45C-034C-4FCC-B184-3CCD732C8A5A}">
  <sheetPr>
    <pageSetUpPr fitToPage="1"/>
  </sheetPr>
  <dimension ref="A1:P86"/>
  <sheetViews>
    <sheetView workbookViewId="0">
      <selection activeCell="J3" sqref="J3"/>
    </sheetView>
  </sheetViews>
  <sheetFormatPr defaultRowHeight="14.5" x14ac:dyDescent="0.35"/>
  <cols>
    <col min="1" max="1" width="29.453125" bestFit="1" customWidth="1"/>
    <col min="2" max="2" width="11.453125" bestFit="1" customWidth="1"/>
    <col min="3" max="3" width="14.26953125" bestFit="1" customWidth="1"/>
    <col min="4" max="4" width="13.81640625" bestFit="1" customWidth="1"/>
    <col min="5" max="5" width="13" bestFit="1" customWidth="1"/>
    <col min="6" max="6" width="12" bestFit="1" customWidth="1"/>
    <col min="7" max="7" width="18.7265625" bestFit="1" customWidth="1"/>
    <col min="8" max="8" width="19.453125" bestFit="1" customWidth="1"/>
    <col min="12" max="12" width="15.26953125" bestFit="1" customWidth="1"/>
    <col min="14" max="14" width="14.81640625" bestFit="1" customWidth="1"/>
    <col min="16" max="16" width="16.1796875" bestFit="1" customWidth="1"/>
  </cols>
  <sheetData>
    <row r="1" spans="1:16" x14ac:dyDescent="0.35">
      <c r="A1" s="2" t="s">
        <v>0</v>
      </c>
      <c r="B1" s="25" t="s">
        <v>616</v>
      </c>
      <c r="C1" s="4" t="s">
        <v>617</v>
      </c>
      <c r="D1" s="4"/>
      <c r="E1" s="4"/>
      <c r="F1" s="4" t="s">
        <v>618</v>
      </c>
      <c r="G1" s="4" t="s">
        <v>619</v>
      </c>
      <c r="H1" s="25" t="s">
        <v>838</v>
      </c>
    </row>
    <row r="2" spans="1:16" x14ac:dyDescent="0.35">
      <c r="A2" s="3" t="s">
        <v>7</v>
      </c>
      <c r="B2" s="5" t="s">
        <v>8</v>
      </c>
      <c r="C2" s="5" t="s">
        <v>620</v>
      </c>
      <c r="D2" s="29" t="s">
        <v>621</v>
      </c>
      <c r="E2" s="5" t="s">
        <v>622</v>
      </c>
      <c r="F2" s="5" t="s">
        <v>623</v>
      </c>
      <c r="G2" s="5" t="s">
        <v>8</v>
      </c>
      <c r="H2" s="4" t="s">
        <v>624</v>
      </c>
    </row>
    <row r="3" spans="1:16" x14ac:dyDescent="0.35">
      <c r="A3" s="1" t="s">
        <v>660</v>
      </c>
      <c r="B3" s="6">
        <v>1000</v>
      </c>
      <c r="C3" s="6">
        <v>0</v>
      </c>
      <c r="D3" s="6"/>
      <c r="E3" s="6"/>
      <c r="F3" s="6">
        <v>0</v>
      </c>
      <c r="G3" s="6">
        <v>1000</v>
      </c>
      <c r="H3" s="6">
        <v>0</v>
      </c>
    </row>
    <row r="4" spans="1:16" x14ac:dyDescent="0.35">
      <c r="A4" s="1" t="s">
        <v>889</v>
      </c>
      <c r="B4" s="6" t="s">
        <v>8</v>
      </c>
      <c r="C4" s="6">
        <v>1000</v>
      </c>
      <c r="D4" s="6">
        <v>0</v>
      </c>
      <c r="E4" s="6">
        <v>32.94</v>
      </c>
      <c r="F4" s="6">
        <v>100</v>
      </c>
      <c r="G4" s="6" t="s">
        <v>8</v>
      </c>
    </row>
    <row r="5" spans="1:16" x14ac:dyDescent="0.35">
      <c r="A5" t="s">
        <v>8</v>
      </c>
      <c r="B5" s="6"/>
      <c r="C5" s="6"/>
      <c r="D5" s="6"/>
      <c r="E5" s="6"/>
      <c r="F5" s="6"/>
      <c r="G5" s="6"/>
    </row>
    <row r="6" spans="1:16" x14ac:dyDescent="0.35">
      <c r="A6" s="1" t="s">
        <v>664</v>
      </c>
      <c r="B6" s="6">
        <v>1000</v>
      </c>
      <c r="C6" s="6">
        <v>0</v>
      </c>
      <c r="D6" s="6"/>
      <c r="E6" s="6"/>
      <c r="F6" s="6">
        <v>0</v>
      </c>
      <c r="G6" s="6">
        <v>1000</v>
      </c>
      <c r="H6" s="6">
        <v>0</v>
      </c>
    </row>
    <row r="7" spans="1:16" x14ac:dyDescent="0.35">
      <c r="A7" s="1" t="s">
        <v>890</v>
      </c>
      <c r="B7" s="6" t="s">
        <v>8</v>
      </c>
      <c r="C7" s="6">
        <v>1000</v>
      </c>
      <c r="D7" s="6">
        <v>0</v>
      </c>
      <c r="E7" s="6">
        <v>0</v>
      </c>
      <c r="F7" s="6">
        <v>0</v>
      </c>
      <c r="G7" s="6" t="s">
        <v>8</v>
      </c>
    </row>
    <row r="8" spans="1:16" x14ac:dyDescent="0.35">
      <c r="A8" t="s">
        <v>8</v>
      </c>
      <c r="B8" s="6"/>
      <c r="C8" s="6"/>
      <c r="D8" s="6"/>
      <c r="E8" s="6"/>
      <c r="F8" s="6"/>
      <c r="G8" s="6"/>
    </row>
    <row r="9" spans="1:16" x14ac:dyDescent="0.35">
      <c r="A9" s="1" t="s">
        <v>678</v>
      </c>
      <c r="B9" s="6">
        <v>200</v>
      </c>
      <c r="C9" s="6">
        <v>0</v>
      </c>
      <c r="D9" s="6"/>
      <c r="E9" s="6"/>
      <c r="F9" s="6">
        <v>105</v>
      </c>
      <c r="G9" s="6">
        <v>-10</v>
      </c>
      <c r="H9" s="6">
        <v>220</v>
      </c>
    </row>
    <row r="10" spans="1:16" x14ac:dyDescent="0.35">
      <c r="A10" s="1" t="s">
        <v>891</v>
      </c>
      <c r="B10" s="6" t="s">
        <v>8</v>
      </c>
      <c r="C10" s="6">
        <v>200</v>
      </c>
      <c r="D10" s="6">
        <v>210</v>
      </c>
      <c r="E10" s="6">
        <v>420</v>
      </c>
      <c r="F10" s="6">
        <v>77.78</v>
      </c>
      <c r="G10" s="6" t="s">
        <v>8</v>
      </c>
    </row>
    <row r="11" spans="1:16" x14ac:dyDescent="0.35">
      <c r="A11" t="s">
        <v>8</v>
      </c>
      <c r="B11" s="6"/>
      <c r="C11" s="6"/>
      <c r="D11" s="6"/>
      <c r="E11" s="6"/>
      <c r="F11" s="6"/>
      <c r="G11" s="6"/>
    </row>
    <row r="12" spans="1:16" x14ac:dyDescent="0.35">
      <c r="A12" s="1" t="s">
        <v>892</v>
      </c>
      <c r="B12" s="6">
        <v>0</v>
      </c>
      <c r="C12" s="6">
        <v>0</v>
      </c>
      <c r="D12" s="6"/>
      <c r="E12" s="6"/>
      <c r="F12" s="6">
        <v>0</v>
      </c>
      <c r="G12" s="6">
        <v>-24959.919999999998</v>
      </c>
      <c r="H12" s="6">
        <v>25000</v>
      </c>
    </row>
    <row r="13" spans="1:16" x14ac:dyDescent="0.35">
      <c r="A13" s="1" t="s">
        <v>893</v>
      </c>
      <c r="B13" s="6" t="s">
        <v>8</v>
      </c>
      <c r="C13" s="6">
        <v>0</v>
      </c>
      <c r="D13" s="6">
        <v>24959.919999999998</v>
      </c>
      <c r="E13" s="6">
        <v>20173.07</v>
      </c>
      <c r="F13" s="6">
        <v>0</v>
      </c>
      <c r="G13" s="6" t="s">
        <v>8</v>
      </c>
    </row>
    <row r="14" spans="1:16" x14ac:dyDescent="0.35">
      <c r="A14" t="s">
        <v>8</v>
      </c>
      <c r="B14" s="6"/>
      <c r="C14" s="6"/>
      <c r="D14" s="6"/>
      <c r="E14" s="6"/>
      <c r="F14" s="6"/>
      <c r="G14" s="6"/>
      <c r="L14" s="63"/>
      <c r="M14" s="63"/>
      <c r="N14" s="63"/>
      <c r="P14" s="34" t="s">
        <v>963</v>
      </c>
    </row>
    <row r="15" spans="1:16" x14ac:dyDescent="0.35">
      <c r="A15" s="1" t="s">
        <v>894</v>
      </c>
      <c r="B15" s="6">
        <v>835000</v>
      </c>
      <c r="C15" s="6">
        <v>0</v>
      </c>
      <c r="D15" s="6"/>
      <c r="E15" s="6"/>
      <c r="F15" s="6">
        <v>87.75</v>
      </c>
      <c r="G15" s="6">
        <v>102265.09</v>
      </c>
      <c r="H15" s="32">
        <v>918500</v>
      </c>
      <c r="J15" s="33">
        <v>0.1</v>
      </c>
      <c r="K15" s="63"/>
      <c r="L15" s="18"/>
      <c r="M15" s="18"/>
      <c r="N15" s="18"/>
      <c r="P15" s="19">
        <v>835000</v>
      </c>
    </row>
    <row r="16" spans="1:16" x14ac:dyDescent="0.35">
      <c r="A16" s="1" t="s">
        <v>895</v>
      </c>
      <c r="B16" s="6" t="s">
        <v>8</v>
      </c>
      <c r="C16" s="6">
        <v>835000</v>
      </c>
      <c r="D16" s="6">
        <v>732734.91</v>
      </c>
      <c r="E16" s="6">
        <v>553916.19999999995</v>
      </c>
      <c r="F16" s="6">
        <v>71.97</v>
      </c>
      <c r="G16" s="6" t="s">
        <v>8</v>
      </c>
    </row>
    <row r="17" spans="1:16" x14ac:dyDescent="0.35">
      <c r="A17" t="s">
        <v>8</v>
      </c>
      <c r="B17" s="6"/>
      <c r="C17" s="6"/>
      <c r="D17" s="6"/>
      <c r="E17" s="6"/>
      <c r="F17" s="6"/>
      <c r="G17" s="6"/>
    </row>
    <row r="18" spans="1:16" x14ac:dyDescent="0.35">
      <c r="A18" s="1" t="s">
        <v>896</v>
      </c>
      <c r="B18" s="6">
        <v>255000</v>
      </c>
      <c r="C18" s="6">
        <v>0</v>
      </c>
      <c r="D18" s="6"/>
      <c r="E18" s="6"/>
      <c r="F18" s="6">
        <v>90.41</v>
      </c>
      <c r="G18" s="6">
        <v>24450.7</v>
      </c>
      <c r="H18" s="32">
        <v>280500</v>
      </c>
      <c r="J18" s="33">
        <v>0.1</v>
      </c>
      <c r="K18" s="63"/>
      <c r="L18" s="18"/>
      <c r="N18" s="18"/>
      <c r="P18" s="19">
        <v>255000</v>
      </c>
    </row>
    <row r="19" spans="1:16" x14ac:dyDescent="0.35">
      <c r="A19" s="1" t="s">
        <v>897</v>
      </c>
      <c r="B19" s="6" t="s">
        <v>8</v>
      </c>
      <c r="C19" s="6">
        <v>255000</v>
      </c>
      <c r="D19" s="6">
        <v>230549.3</v>
      </c>
      <c r="E19" s="6">
        <v>183384.66</v>
      </c>
      <c r="F19" s="6">
        <v>74.03</v>
      </c>
      <c r="G19" s="6" t="s">
        <v>8</v>
      </c>
    </row>
    <row r="20" spans="1:16" x14ac:dyDescent="0.35">
      <c r="A20" t="s">
        <v>8</v>
      </c>
      <c r="B20" s="6"/>
      <c r="C20" s="6"/>
      <c r="D20" s="6"/>
      <c r="E20" s="6"/>
      <c r="F20" s="6"/>
      <c r="G20" s="6"/>
    </row>
    <row r="21" spans="1:16" x14ac:dyDescent="0.35">
      <c r="A21" s="1" t="s">
        <v>491</v>
      </c>
      <c r="B21" s="6">
        <v>0</v>
      </c>
      <c r="C21" s="6">
        <v>0</v>
      </c>
      <c r="D21" s="6"/>
      <c r="E21" s="6"/>
      <c r="F21" s="6">
        <v>0</v>
      </c>
      <c r="G21" s="6">
        <v>0</v>
      </c>
      <c r="H21" s="6">
        <v>0</v>
      </c>
    </row>
    <row r="22" spans="1:16" x14ac:dyDescent="0.35">
      <c r="A22" s="1" t="s">
        <v>898</v>
      </c>
      <c r="B22" s="6" t="s">
        <v>8</v>
      </c>
      <c r="C22" s="6">
        <v>0</v>
      </c>
      <c r="D22" s="6">
        <v>0</v>
      </c>
      <c r="E22" s="6">
        <v>0</v>
      </c>
      <c r="F22" s="6">
        <v>0</v>
      </c>
      <c r="G22" s="6" t="s">
        <v>8</v>
      </c>
    </row>
    <row r="23" spans="1:16" x14ac:dyDescent="0.35">
      <c r="A23" t="s">
        <v>8</v>
      </c>
      <c r="B23" s="6"/>
      <c r="C23" s="6"/>
      <c r="D23" s="6"/>
      <c r="E23" s="6"/>
      <c r="F23" s="6"/>
      <c r="G23" s="6"/>
    </row>
    <row r="24" spans="1:16" x14ac:dyDescent="0.35">
      <c r="A24" s="1" t="s">
        <v>899</v>
      </c>
      <c r="B24" s="6">
        <v>7000</v>
      </c>
      <c r="C24" s="6">
        <v>0</v>
      </c>
      <c r="D24" s="6"/>
      <c r="E24" s="6"/>
      <c r="F24" s="6">
        <v>127.4</v>
      </c>
      <c r="G24" s="6">
        <v>-1917.71</v>
      </c>
      <c r="H24" s="6">
        <v>9000</v>
      </c>
    </row>
    <row r="25" spans="1:16" x14ac:dyDescent="0.35">
      <c r="A25" s="1" t="s">
        <v>900</v>
      </c>
      <c r="B25" s="6" t="s">
        <v>8</v>
      </c>
      <c r="C25" s="6">
        <v>7000</v>
      </c>
      <c r="D25" s="6">
        <v>8917.7099999999991</v>
      </c>
      <c r="E25" s="6">
        <v>7278.88</v>
      </c>
      <c r="F25" s="6">
        <v>73.86</v>
      </c>
      <c r="G25" s="6" t="s">
        <v>8</v>
      </c>
    </row>
    <row r="26" spans="1:16" x14ac:dyDescent="0.35">
      <c r="A26" t="s">
        <v>8</v>
      </c>
      <c r="B26" s="6"/>
      <c r="C26" s="6"/>
      <c r="D26" s="6"/>
      <c r="E26" s="6"/>
      <c r="F26" s="6"/>
      <c r="G26" s="6"/>
    </row>
    <row r="27" spans="1:16" x14ac:dyDescent="0.35">
      <c r="A27" s="1" t="s">
        <v>901</v>
      </c>
      <c r="B27" s="6">
        <v>0</v>
      </c>
      <c r="C27" s="6">
        <v>0</v>
      </c>
      <c r="D27" s="6"/>
      <c r="E27" s="6"/>
      <c r="F27" s="6">
        <v>0</v>
      </c>
      <c r="G27" s="6">
        <v>0</v>
      </c>
      <c r="H27" s="6">
        <v>0</v>
      </c>
    </row>
    <row r="28" spans="1:16" x14ac:dyDescent="0.35">
      <c r="A28" s="1" t="s">
        <v>902</v>
      </c>
      <c r="B28" s="6" t="s">
        <v>8</v>
      </c>
      <c r="C28" s="6">
        <v>0</v>
      </c>
      <c r="D28" s="6">
        <v>0</v>
      </c>
      <c r="E28" s="6">
        <v>75</v>
      </c>
      <c r="F28" s="6">
        <v>100</v>
      </c>
      <c r="G28" s="6" t="s">
        <v>8</v>
      </c>
    </row>
    <row r="29" spans="1:16" x14ac:dyDescent="0.35">
      <c r="A29" t="s">
        <v>8</v>
      </c>
      <c r="B29" s="6"/>
      <c r="C29" s="6"/>
      <c r="D29" s="6"/>
      <c r="E29" s="6"/>
      <c r="F29" s="6"/>
      <c r="G29" s="6"/>
    </row>
    <row r="30" spans="1:16" x14ac:dyDescent="0.35">
      <c r="A30" s="1" t="s">
        <v>903</v>
      </c>
      <c r="B30" s="6">
        <v>30000</v>
      </c>
      <c r="C30" s="6">
        <v>0</v>
      </c>
      <c r="D30" s="6"/>
      <c r="E30" s="6"/>
      <c r="F30" s="6">
        <v>81.25</v>
      </c>
      <c r="G30" s="6">
        <v>5625.08</v>
      </c>
      <c r="H30" s="6">
        <v>30000</v>
      </c>
    </row>
    <row r="31" spans="1:16" x14ac:dyDescent="0.35">
      <c r="A31" s="1" t="s">
        <v>904</v>
      </c>
      <c r="B31" s="6" t="s">
        <v>8</v>
      </c>
      <c r="C31" s="6">
        <v>30000</v>
      </c>
      <c r="D31" s="6">
        <v>24374.92</v>
      </c>
      <c r="E31" s="6">
        <v>23701.16</v>
      </c>
      <c r="F31" s="6">
        <v>79.819999999999993</v>
      </c>
      <c r="G31" s="6" t="s">
        <v>8</v>
      </c>
    </row>
    <row r="32" spans="1:16" x14ac:dyDescent="0.35">
      <c r="A32" t="s">
        <v>8</v>
      </c>
      <c r="B32" s="6"/>
      <c r="C32" s="6"/>
      <c r="D32" s="6"/>
      <c r="E32" s="6"/>
      <c r="F32" s="6"/>
      <c r="G32" s="6"/>
    </row>
    <row r="33" spans="1:8" x14ac:dyDescent="0.35">
      <c r="A33" s="1" t="s">
        <v>905</v>
      </c>
      <c r="B33" s="6">
        <v>420000</v>
      </c>
      <c r="C33" s="6">
        <v>0</v>
      </c>
      <c r="D33" s="6"/>
      <c r="E33" s="6"/>
      <c r="F33" s="6">
        <v>88.79</v>
      </c>
      <c r="G33" s="6">
        <v>47067.09</v>
      </c>
      <c r="H33" s="6">
        <v>420000</v>
      </c>
    </row>
    <row r="34" spans="1:8" x14ac:dyDescent="0.35">
      <c r="A34" s="1" t="s">
        <v>906</v>
      </c>
      <c r="B34" s="6" t="s">
        <v>8</v>
      </c>
      <c r="C34" s="6">
        <v>420000</v>
      </c>
      <c r="D34" s="6">
        <v>372932.91</v>
      </c>
      <c r="E34" s="6">
        <v>306217.07</v>
      </c>
      <c r="F34" s="6">
        <v>71.84</v>
      </c>
      <c r="G34" s="6" t="s">
        <v>8</v>
      </c>
    </row>
    <row r="35" spans="1:8" x14ac:dyDescent="0.35">
      <c r="A35" t="s">
        <v>8</v>
      </c>
      <c r="B35" s="6"/>
      <c r="C35" s="6"/>
      <c r="D35" s="6"/>
      <c r="E35" s="6"/>
      <c r="F35" s="6"/>
      <c r="G35" s="6"/>
    </row>
    <row r="36" spans="1:8" x14ac:dyDescent="0.35">
      <c r="A36" s="1" t="s">
        <v>907</v>
      </c>
      <c r="B36" s="6">
        <v>8000</v>
      </c>
      <c r="C36" s="6">
        <v>0</v>
      </c>
      <c r="D36" s="6"/>
      <c r="E36" s="6"/>
      <c r="F36" s="6">
        <v>-62.78</v>
      </c>
      <c r="G36" s="6">
        <v>13022.74</v>
      </c>
      <c r="H36" s="6">
        <v>0</v>
      </c>
    </row>
    <row r="37" spans="1:8" x14ac:dyDescent="0.35">
      <c r="A37" s="1" t="s">
        <v>908</v>
      </c>
      <c r="B37" s="6" t="s">
        <v>8</v>
      </c>
      <c r="C37" s="6">
        <v>8000</v>
      </c>
      <c r="D37" s="6">
        <v>-5022.74</v>
      </c>
      <c r="E37" s="6">
        <v>6289.11</v>
      </c>
      <c r="F37" s="6">
        <v>0</v>
      </c>
      <c r="G37" s="6" t="s">
        <v>8</v>
      </c>
    </row>
    <row r="38" spans="1:8" x14ac:dyDescent="0.35">
      <c r="A38" t="s">
        <v>8</v>
      </c>
      <c r="B38" s="6"/>
      <c r="C38" s="6"/>
      <c r="D38" s="6"/>
      <c r="E38" s="6"/>
      <c r="F38" s="6"/>
      <c r="G38" s="6"/>
    </row>
    <row r="39" spans="1:8" x14ac:dyDescent="0.35">
      <c r="A39" s="1" t="s">
        <v>909</v>
      </c>
      <c r="B39" s="6">
        <v>13000</v>
      </c>
      <c r="C39" s="6">
        <v>0</v>
      </c>
      <c r="D39" s="6"/>
      <c r="E39" s="6"/>
      <c r="F39" s="6">
        <v>30.71</v>
      </c>
      <c r="G39" s="6">
        <v>9007.2000000000007</v>
      </c>
      <c r="H39" s="6">
        <v>13000</v>
      </c>
    </row>
    <row r="40" spans="1:8" x14ac:dyDescent="0.35">
      <c r="A40" s="1" t="s">
        <v>910</v>
      </c>
      <c r="B40" s="6" t="s">
        <v>8</v>
      </c>
      <c r="C40" s="6">
        <v>13000</v>
      </c>
      <c r="D40" s="6">
        <v>3992.8</v>
      </c>
      <c r="E40" s="6">
        <v>2860</v>
      </c>
      <c r="F40" s="6">
        <v>0</v>
      </c>
      <c r="G40" s="6" t="s">
        <v>8</v>
      </c>
    </row>
    <row r="41" spans="1:8" x14ac:dyDescent="0.35">
      <c r="A41" t="s">
        <v>8</v>
      </c>
      <c r="B41" s="6"/>
      <c r="C41" s="6"/>
      <c r="D41" s="6"/>
      <c r="E41" s="6"/>
      <c r="F41" s="6"/>
      <c r="G41" s="6"/>
    </row>
    <row r="42" spans="1:8" x14ac:dyDescent="0.35">
      <c r="A42" s="1" t="s">
        <v>911</v>
      </c>
      <c r="B42" s="6">
        <v>8000</v>
      </c>
      <c r="C42" s="6">
        <v>0</v>
      </c>
      <c r="D42" s="6"/>
      <c r="E42" s="6"/>
      <c r="F42" s="6">
        <v>114.07</v>
      </c>
      <c r="G42" s="6">
        <v>-1125.24</v>
      </c>
      <c r="H42" s="6">
        <v>10000</v>
      </c>
    </row>
    <row r="43" spans="1:8" x14ac:dyDescent="0.35">
      <c r="A43" s="1" t="s">
        <v>912</v>
      </c>
      <c r="B43" s="6" t="s">
        <v>8</v>
      </c>
      <c r="C43" s="6">
        <v>8000</v>
      </c>
      <c r="D43" s="6">
        <v>9125.24</v>
      </c>
      <c r="E43" s="6">
        <v>0</v>
      </c>
      <c r="F43" s="6">
        <v>0</v>
      </c>
      <c r="G43" s="6" t="s">
        <v>8</v>
      </c>
    </row>
    <row r="44" spans="1:8" x14ac:dyDescent="0.35">
      <c r="A44" t="s">
        <v>8</v>
      </c>
      <c r="B44" s="6"/>
      <c r="C44" s="6"/>
      <c r="D44" s="6"/>
      <c r="E44" s="6"/>
      <c r="F44" s="6"/>
      <c r="G44" s="6"/>
    </row>
    <row r="45" spans="1:8" x14ac:dyDescent="0.35">
      <c r="A45" s="1" t="s">
        <v>913</v>
      </c>
      <c r="B45" s="6">
        <v>3000</v>
      </c>
      <c r="C45" s="6">
        <v>0</v>
      </c>
      <c r="D45" s="6"/>
      <c r="E45" s="6"/>
      <c r="F45" s="6">
        <v>0</v>
      </c>
      <c r="G45" s="6">
        <v>3000</v>
      </c>
      <c r="H45" s="6">
        <v>3000</v>
      </c>
    </row>
    <row r="46" spans="1:8" x14ac:dyDescent="0.35">
      <c r="A46" s="1" t="s">
        <v>914</v>
      </c>
      <c r="B46" s="6" t="s">
        <v>8</v>
      </c>
      <c r="C46" s="6">
        <v>3000</v>
      </c>
      <c r="D46" s="6">
        <v>0</v>
      </c>
      <c r="E46" s="6">
        <v>0</v>
      </c>
      <c r="F46" s="6">
        <v>0</v>
      </c>
      <c r="G46" s="6" t="s">
        <v>8</v>
      </c>
    </row>
    <row r="47" spans="1:8" x14ac:dyDescent="0.35">
      <c r="A47" t="s">
        <v>8</v>
      </c>
      <c r="B47" s="6"/>
      <c r="C47" s="6"/>
      <c r="D47" s="6"/>
      <c r="E47" s="6"/>
      <c r="F47" s="6"/>
      <c r="G47" s="6"/>
    </row>
    <row r="48" spans="1:8" x14ac:dyDescent="0.35">
      <c r="A48" s="1" t="s">
        <v>915</v>
      </c>
      <c r="B48" s="6">
        <v>4000</v>
      </c>
      <c r="C48" s="6">
        <v>0</v>
      </c>
      <c r="D48" s="6"/>
      <c r="E48" s="6"/>
      <c r="F48" s="6">
        <v>80.72</v>
      </c>
      <c r="G48" s="6">
        <v>771.38</v>
      </c>
      <c r="H48" s="6">
        <v>4000</v>
      </c>
    </row>
    <row r="49" spans="1:8" x14ac:dyDescent="0.35">
      <c r="A49" s="1" t="s">
        <v>916</v>
      </c>
      <c r="B49" s="6" t="s">
        <v>8</v>
      </c>
      <c r="C49" s="6">
        <v>4000</v>
      </c>
      <c r="D49" s="6">
        <v>3228.62</v>
      </c>
      <c r="E49" s="6">
        <v>2429.8000000000002</v>
      </c>
      <c r="F49" s="6">
        <v>82.37</v>
      </c>
      <c r="G49" s="6" t="s">
        <v>8</v>
      </c>
    </row>
    <row r="50" spans="1:8" x14ac:dyDescent="0.35">
      <c r="A50" s="1"/>
      <c r="B50" s="6"/>
      <c r="C50" s="6"/>
      <c r="D50" s="6"/>
      <c r="E50" s="6"/>
      <c r="F50" s="6"/>
      <c r="G50" s="6"/>
    </row>
    <row r="51" spans="1:8" x14ac:dyDescent="0.35">
      <c r="A51" s="1" t="s">
        <v>917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18">
        <v>7500</v>
      </c>
    </row>
    <row r="52" spans="1:8" x14ac:dyDescent="0.35">
      <c r="A52" s="1" t="s">
        <v>918</v>
      </c>
      <c r="B52" s="6"/>
      <c r="C52" s="6"/>
      <c r="D52" s="6"/>
      <c r="E52" s="6"/>
      <c r="F52" s="6"/>
      <c r="G52" s="6"/>
    </row>
    <row r="53" spans="1:8" x14ac:dyDescent="0.35">
      <c r="A53" t="s">
        <v>8</v>
      </c>
      <c r="B53" s="6"/>
      <c r="C53" s="6"/>
      <c r="D53" s="6"/>
      <c r="E53" s="6"/>
      <c r="F53" s="6"/>
      <c r="G53" s="6"/>
    </row>
    <row r="54" spans="1:8" x14ac:dyDescent="0.35">
      <c r="A54" s="1" t="s">
        <v>887</v>
      </c>
      <c r="B54" s="6">
        <v>0</v>
      </c>
      <c r="C54" s="6">
        <v>0</v>
      </c>
      <c r="D54" s="6"/>
      <c r="E54" s="6"/>
      <c r="F54" s="6">
        <v>0</v>
      </c>
      <c r="G54" s="6">
        <v>0</v>
      </c>
      <c r="H54" s="18">
        <v>500000</v>
      </c>
    </row>
    <row r="55" spans="1:8" x14ac:dyDescent="0.35">
      <c r="A55" s="1" t="s">
        <v>919</v>
      </c>
      <c r="B55" s="6" t="s">
        <v>8</v>
      </c>
      <c r="C55" s="6">
        <v>0</v>
      </c>
      <c r="D55" s="6">
        <v>0</v>
      </c>
      <c r="E55" s="6">
        <v>0</v>
      </c>
      <c r="F55" s="6">
        <v>0</v>
      </c>
      <c r="G55" s="6" t="s">
        <v>8</v>
      </c>
    </row>
    <row r="56" spans="1:8" x14ac:dyDescent="0.35">
      <c r="A56" t="s">
        <v>8</v>
      </c>
      <c r="B56" s="6"/>
      <c r="C56" s="6"/>
      <c r="D56" s="6"/>
      <c r="E56" s="6"/>
      <c r="F56" s="6"/>
      <c r="G56" s="6"/>
    </row>
    <row r="57" spans="1:8" x14ac:dyDescent="0.35">
      <c r="A57" s="1" t="s">
        <v>884</v>
      </c>
      <c r="B57" s="6">
        <v>0</v>
      </c>
      <c r="C57" s="6">
        <v>0</v>
      </c>
      <c r="D57" s="6"/>
      <c r="E57" s="6"/>
      <c r="F57" s="6">
        <v>0</v>
      </c>
      <c r="G57" s="6">
        <v>0</v>
      </c>
      <c r="H57" s="18">
        <v>400000</v>
      </c>
    </row>
    <row r="58" spans="1:8" x14ac:dyDescent="0.35">
      <c r="A58" s="1" t="s">
        <v>920</v>
      </c>
      <c r="B58" s="6" t="s">
        <v>8</v>
      </c>
      <c r="C58" s="6">
        <v>0</v>
      </c>
      <c r="D58" s="6">
        <v>0</v>
      </c>
      <c r="E58" s="6">
        <v>0</v>
      </c>
      <c r="F58" s="6">
        <v>0</v>
      </c>
      <c r="G58" s="6" t="s">
        <v>8</v>
      </c>
    </row>
    <row r="59" spans="1:8" x14ac:dyDescent="0.35">
      <c r="A59" t="s">
        <v>8</v>
      </c>
      <c r="B59" s="6"/>
      <c r="C59" s="6"/>
      <c r="D59" s="6"/>
      <c r="E59" s="6"/>
      <c r="F59" s="6"/>
      <c r="G59" s="6"/>
    </row>
    <row r="60" spans="1:8" x14ac:dyDescent="0.35">
      <c r="A60" s="1" t="s">
        <v>921</v>
      </c>
      <c r="B60" s="6">
        <v>18000</v>
      </c>
      <c r="C60" s="6">
        <v>0</v>
      </c>
      <c r="D60" s="6"/>
      <c r="E60" s="6"/>
      <c r="F60" s="6">
        <v>68.569999999999993</v>
      </c>
      <c r="G60" s="6">
        <v>5657.97</v>
      </c>
      <c r="H60" s="18">
        <v>21000</v>
      </c>
    </row>
    <row r="61" spans="1:8" x14ac:dyDescent="0.35">
      <c r="A61" s="1" t="s">
        <v>922</v>
      </c>
      <c r="B61" s="6" t="s">
        <v>8</v>
      </c>
      <c r="C61" s="6">
        <v>18000</v>
      </c>
      <c r="D61" s="6">
        <v>12342.03</v>
      </c>
      <c r="E61" s="6">
        <v>13774.41</v>
      </c>
      <c r="F61" s="6">
        <v>0</v>
      </c>
      <c r="G61" s="6" t="s">
        <v>8</v>
      </c>
    </row>
    <row r="62" spans="1:8" x14ac:dyDescent="0.35">
      <c r="A62" t="s">
        <v>8</v>
      </c>
      <c r="B62" s="6"/>
      <c r="C62" s="6"/>
      <c r="D62" s="6"/>
      <c r="E62" s="6"/>
      <c r="F62" s="6"/>
      <c r="G62" s="6"/>
    </row>
    <row r="63" spans="1:8" x14ac:dyDescent="0.35">
      <c r="A63" s="1" t="s">
        <v>923</v>
      </c>
      <c r="B63" s="6">
        <v>5000</v>
      </c>
      <c r="C63" s="6">
        <v>0</v>
      </c>
      <c r="D63" s="6"/>
      <c r="E63" s="6"/>
      <c r="F63" s="6">
        <v>43.63</v>
      </c>
      <c r="G63" s="6">
        <v>2818.34</v>
      </c>
      <c r="H63" s="6">
        <v>2500</v>
      </c>
    </row>
    <row r="64" spans="1:8" x14ac:dyDescent="0.35">
      <c r="A64" s="1" t="s">
        <v>924</v>
      </c>
      <c r="B64" s="6" t="s">
        <v>8</v>
      </c>
      <c r="C64" s="6">
        <v>5000</v>
      </c>
      <c r="D64" s="6">
        <v>2181.66</v>
      </c>
      <c r="E64" s="6">
        <v>2350</v>
      </c>
      <c r="F64" s="6">
        <v>75.2</v>
      </c>
      <c r="G64" s="6" t="s">
        <v>8</v>
      </c>
    </row>
    <row r="65" spans="1:8" x14ac:dyDescent="0.35">
      <c r="A65" t="s">
        <v>8</v>
      </c>
      <c r="B65" s="6"/>
      <c r="C65" s="6"/>
      <c r="D65" s="6"/>
      <c r="E65" s="6"/>
      <c r="F65" s="6"/>
      <c r="G65" s="6"/>
    </row>
    <row r="66" spans="1:8" x14ac:dyDescent="0.35">
      <c r="A66" s="1" t="s">
        <v>925</v>
      </c>
      <c r="B66" s="6">
        <v>500</v>
      </c>
      <c r="C66" s="6">
        <v>0</v>
      </c>
      <c r="D66" s="6"/>
      <c r="E66" s="6"/>
      <c r="F66" s="6">
        <v>0</v>
      </c>
      <c r="G66" s="6">
        <v>500</v>
      </c>
      <c r="H66" s="6">
        <v>0</v>
      </c>
    </row>
    <row r="67" spans="1:8" x14ac:dyDescent="0.35">
      <c r="A67" s="1" t="s">
        <v>926</v>
      </c>
      <c r="B67" s="6" t="s">
        <v>8</v>
      </c>
      <c r="C67" s="6">
        <v>500</v>
      </c>
      <c r="D67" s="6">
        <v>0</v>
      </c>
      <c r="E67" s="6">
        <v>0</v>
      </c>
      <c r="F67" s="6">
        <v>0</v>
      </c>
      <c r="G67" s="6" t="s">
        <v>8</v>
      </c>
    </row>
    <row r="68" spans="1:8" x14ac:dyDescent="0.35">
      <c r="A68" t="s">
        <v>8</v>
      </c>
      <c r="B68" s="6"/>
      <c r="C68" s="6"/>
      <c r="D68" s="6"/>
      <c r="E68" s="6"/>
      <c r="F68" s="6"/>
      <c r="G68" s="6"/>
    </row>
    <row r="69" spans="1:8" x14ac:dyDescent="0.35">
      <c r="A69" s="1" t="s">
        <v>927</v>
      </c>
      <c r="B69" s="6">
        <v>1000</v>
      </c>
      <c r="C69" s="6">
        <v>0</v>
      </c>
      <c r="D69" s="6"/>
      <c r="E69" s="6"/>
      <c r="F69" s="6">
        <v>122.25</v>
      </c>
      <c r="G69" s="6">
        <v>-222.48</v>
      </c>
      <c r="H69" s="6">
        <v>1300</v>
      </c>
    </row>
    <row r="70" spans="1:8" x14ac:dyDescent="0.35">
      <c r="A70" s="1" t="s">
        <v>928</v>
      </c>
      <c r="B70" s="6" t="s">
        <v>8</v>
      </c>
      <c r="C70" s="6">
        <v>1000</v>
      </c>
      <c r="D70" s="6">
        <v>1222.48</v>
      </c>
      <c r="E70" s="6">
        <v>654</v>
      </c>
      <c r="F70" s="6">
        <v>0</v>
      </c>
      <c r="G70" s="6" t="s">
        <v>8</v>
      </c>
    </row>
    <row r="71" spans="1:8" x14ac:dyDescent="0.35">
      <c r="A71" t="s">
        <v>8</v>
      </c>
      <c r="B71" s="6"/>
      <c r="C71" s="6"/>
      <c r="D71" s="6"/>
      <c r="E71" s="6"/>
      <c r="F71" s="6"/>
      <c r="G71" s="6"/>
    </row>
    <row r="72" spans="1:8" x14ac:dyDescent="0.35">
      <c r="A72" s="1" t="s">
        <v>929</v>
      </c>
      <c r="B72" s="6">
        <v>0</v>
      </c>
      <c r="C72" s="6">
        <v>0</v>
      </c>
      <c r="D72" s="6"/>
      <c r="E72" s="6"/>
      <c r="F72" s="6">
        <v>0</v>
      </c>
      <c r="G72" s="6">
        <v>0</v>
      </c>
      <c r="H72" s="6">
        <v>0</v>
      </c>
    </row>
    <row r="73" spans="1:8" x14ac:dyDescent="0.35">
      <c r="A73" s="1" t="s">
        <v>930</v>
      </c>
      <c r="B73" s="6" t="s">
        <v>8</v>
      </c>
      <c r="C73" s="6">
        <v>0</v>
      </c>
      <c r="D73" s="6">
        <v>0</v>
      </c>
      <c r="E73" s="6">
        <v>0</v>
      </c>
      <c r="F73" s="6">
        <v>0</v>
      </c>
      <c r="G73" s="6" t="s">
        <v>8</v>
      </c>
    </row>
    <row r="74" spans="1:8" x14ac:dyDescent="0.35">
      <c r="A74" t="s">
        <v>8</v>
      </c>
      <c r="B74" s="6"/>
      <c r="C74" s="6"/>
      <c r="D74" s="6"/>
      <c r="E74" s="6"/>
      <c r="F74" s="6"/>
      <c r="G74" s="6"/>
    </row>
    <row r="75" spans="1:8" x14ac:dyDescent="0.35">
      <c r="A75" s="1" t="s">
        <v>931</v>
      </c>
      <c r="B75" s="6">
        <v>0</v>
      </c>
      <c r="C75" s="6">
        <v>0</v>
      </c>
      <c r="D75" s="6"/>
      <c r="E75" s="6"/>
      <c r="F75" s="6">
        <v>0</v>
      </c>
      <c r="G75" s="6">
        <v>0</v>
      </c>
      <c r="H75" s="6">
        <v>0</v>
      </c>
    </row>
    <row r="76" spans="1:8" x14ac:dyDescent="0.35">
      <c r="A76" s="1" t="s">
        <v>932</v>
      </c>
      <c r="B76" s="6" t="s">
        <v>8</v>
      </c>
      <c r="C76" s="6">
        <v>0</v>
      </c>
      <c r="D76" s="6">
        <v>0</v>
      </c>
      <c r="E76" s="6">
        <v>0</v>
      </c>
      <c r="F76" s="6">
        <v>0</v>
      </c>
      <c r="G76" s="6" t="s">
        <v>8</v>
      </c>
    </row>
    <row r="77" spans="1:8" x14ac:dyDescent="0.35">
      <c r="A77" t="s">
        <v>8</v>
      </c>
      <c r="B77" s="6"/>
      <c r="C77" s="6"/>
      <c r="D77" s="6"/>
      <c r="E77" s="6"/>
      <c r="F77" s="6"/>
      <c r="G77" s="6"/>
    </row>
    <row r="78" spans="1:8" x14ac:dyDescent="0.35">
      <c r="A78" s="1" t="s">
        <v>933</v>
      </c>
      <c r="B78" s="6">
        <v>0</v>
      </c>
      <c r="C78" s="6">
        <v>0</v>
      </c>
      <c r="D78" s="6"/>
      <c r="E78" s="6"/>
      <c r="F78" s="6">
        <v>0</v>
      </c>
      <c r="G78" s="6">
        <v>0</v>
      </c>
      <c r="H78" s="6">
        <v>0</v>
      </c>
    </row>
    <row r="79" spans="1:8" x14ac:dyDescent="0.35">
      <c r="A79" s="1" t="s">
        <v>934</v>
      </c>
      <c r="B79" s="6" t="s">
        <v>8</v>
      </c>
      <c r="C79" s="6">
        <v>0</v>
      </c>
      <c r="D79" s="6">
        <v>0</v>
      </c>
      <c r="E79" s="6">
        <v>0</v>
      </c>
      <c r="F79" s="6">
        <v>0</v>
      </c>
      <c r="G79" s="6" t="s">
        <v>8</v>
      </c>
    </row>
    <row r="80" spans="1:8" x14ac:dyDescent="0.35">
      <c r="A80" t="s">
        <v>8</v>
      </c>
      <c r="B80" s="6"/>
      <c r="C80" s="6"/>
      <c r="D80" s="6"/>
      <c r="E80" s="6"/>
      <c r="F80" s="6"/>
      <c r="G80" s="6"/>
    </row>
    <row r="81" spans="1:8" x14ac:dyDescent="0.35">
      <c r="A81" s="1" t="s">
        <v>935</v>
      </c>
      <c r="B81" s="6">
        <v>0</v>
      </c>
      <c r="C81" s="6">
        <v>0</v>
      </c>
      <c r="D81" s="6"/>
      <c r="E81" s="6"/>
      <c r="F81" s="6">
        <v>0</v>
      </c>
      <c r="G81" s="6">
        <v>0</v>
      </c>
      <c r="H81" s="6">
        <v>0</v>
      </c>
    </row>
    <row r="82" spans="1:8" x14ac:dyDescent="0.35">
      <c r="A82" s="1" t="s">
        <v>936</v>
      </c>
      <c r="B82" s="6" t="s">
        <v>8</v>
      </c>
      <c r="C82" s="6">
        <v>0</v>
      </c>
      <c r="D82" s="6">
        <v>0</v>
      </c>
      <c r="E82" s="6">
        <v>0</v>
      </c>
      <c r="F82" s="6">
        <v>0</v>
      </c>
      <c r="G82" s="6" t="s">
        <v>8</v>
      </c>
    </row>
    <row r="83" spans="1:8" x14ac:dyDescent="0.35">
      <c r="A83" t="s">
        <v>8</v>
      </c>
      <c r="B83" s="6"/>
      <c r="C83" s="6"/>
      <c r="D83" s="6"/>
      <c r="E83" s="6"/>
      <c r="F83" s="6"/>
      <c r="G83" s="6"/>
    </row>
    <row r="84" spans="1:8" x14ac:dyDescent="0.35">
      <c r="A84" s="1" t="s">
        <v>858</v>
      </c>
      <c r="B84" s="6">
        <v>0</v>
      </c>
      <c r="C84" s="6">
        <v>0</v>
      </c>
      <c r="D84" s="6"/>
      <c r="E84" s="6"/>
      <c r="F84" s="6">
        <v>0</v>
      </c>
      <c r="G84" s="6">
        <v>0</v>
      </c>
      <c r="H84" s="6">
        <v>0</v>
      </c>
    </row>
    <row r="85" spans="1:8" x14ac:dyDescent="0.35">
      <c r="A85" s="1" t="s">
        <v>937</v>
      </c>
      <c r="B85" s="6" t="s">
        <v>8</v>
      </c>
      <c r="C85" s="6">
        <v>0</v>
      </c>
      <c r="D85" s="6">
        <v>0</v>
      </c>
      <c r="E85" s="6">
        <v>0</v>
      </c>
      <c r="F85" s="6">
        <v>0</v>
      </c>
      <c r="G85" s="6" t="s">
        <v>8</v>
      </c>
      <c r="H85" s="20">
        <f>SUM(H3:H84)</f>
        <v>2645520</v>
      </c>
    </row>
    <row r="86" spans="1:8" x14ac:dyDescent="0.35">
      <c r="A86" s="1"/>
      <c r="B86" s="8">
        <f>SUM(B3:B85)</f>
        <v>1609700</v>
      </c>
      <c r="C86" s="6"/>
      <c r="D86" s="8">
        <f>SUM(D4:D85)</f>
        <v>1421749.7600000002</v>
      </c>
      <c r="E86" s="6"/>
      <c r="F86" s="6"/>
      <c r="G86" s="6"/>
    </row>
  </sheetData>
  <pageMargins left="0.7" right="0.7" top="0.75" bottom="0.75" header="0.3" footer="0.3"/>
  <pageSetup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A883-85DD-4D48-901B-46E188270BCD}">
  <dimension ref="A1:Q80"/>
  <sheetViews>
    <sheetView topLeftCell="E1" workbookViewId="0">
      <selection activeCell="Q3" sqref="Q3"/>
    </sheetView>
  </sheetViews>
  <sheetFormatPr defaultRowHeight="14.5" x14ac:dyDescent="0.35"/>
  <cols>
    <col min="1" max="1" width="32.08984375" bestFit="1" customWidth="1"/>
    <col min="2" max="2" width="16.1796875" bestFit="1" customWidth="1"/>
    <col min="3" max="3" width="16.08984375" bestFit="1" customWidth="1"/>
    <col min="4" max="4" width="10.6328125" bestFit="1" customWidth="1"/>
    <col min="5" max="5" width="10.1796875" bestFit="1" customWidth="1"/>
    <col min="6" max="6" width="13.1796875" bestFit="1" customWidth="1"/>
    <col min="7" max="7" width="9.90625" bestFit="1" customWidth="1"/>
    <col min="8" max="8" width="16.453125" bestFit="1" customWidth="1"/>
    <col min="9" max="9" width="10.453125" bestFit="1" customWidth="1"/>
    <col min="11" max="11" width="15.7265625" bestFit="1" customWidth="1"/>
    <col min="13" max="13" width="15.54296875" bestFit="1" customWidth="1"/>
    <col min="14" max="14" width="26.08984375" bestFit="1" customWidth="1"/>
    <col min="17" max="17" width="11.54296875" bestFit="1" customWidth="1"/>
  </cols>
  <sheetData>
    <row r="1" spans="1:17" x14ac:dyDescent="0.35">
      <c r="A1" t="s">
        <v>948</v>
      </c>
    </row>
    <row r="2" spans="1:17" ht="58" x14ac:dyDescent="0.35">
      <c r="A2" s="2" t="s">
        <v>0</v>
      </c>
      <c r="B2" s="25" t="s">
        <v>1</v>
      </c>
      <c r="C2" s="4" t="s">
        <v>2</v>
      </c>
      <c r="D2" s="4" t="s">
        <v>3</v>
      </c>
      <c r="E2" s="7" t="s">
        <v>586</v>
      </c>
      <c r="F2" s="4" t="s">
        <v>4</v>
      </c>
      <c r="G2" s="7" t="s">
        <v>585</v>
      </c>
      <c r="H2" s="25" t="s">
        <v>5</v>
      </c>
      <c r="I2" s="4" t="s">
        <v>6</v>
      </c>
      <c r="J2" s="4"/>
      <c r="K2" s="26" t="s">
        <v>589</v>
      </c>
      <c r="M2" s="27" t="s">
        <v>588</v>
      </c>
      <c r="N2" s="10" t="s">
        <v>590</v>
      </c>
      <c r="Q2" s="28" t="s">
        <v>610</v>
      </c>
    </row>
    <row r="3" spans="1:17" x14ac:dyDescent="0.35">
      <c r="A3" s="3" t="s">
        <v>7</v>
      </c>
      <c r="B3" s="5" t="s">
        <v>8</v>
      </c>
      <c r="C3" s="5" t="s">
        <v>8</v>
      </c>
      <c r="D3" s="5" t="s">
        <v>8</v>
      </c>
      <c r="E3" s="5"/>
      <c r="F3" s="5" t="s">
        <v>8</v>
      </c>
      <c r="G3" s="5"/>
      <c r="H3" s="5" t="s">
        <v>8</v>
      </c>
      <c r="I3" s="5" t="s">
        <v>8</v>
      </c>
      <c r="J3" s="4"/>
      <c r="K3" s="12"/>
      <c r="L3" s="13"/>
      <c r="M3" s="14" t="s">
        <v>965</v>
      </c>
    </row>
    <row r="4" spans="1:17" x14ac:dyDescent="0.35">
      <c r="B4" s="6"/>
      <c r="C4" s="6"/>
      <c r="D4" s="6"/>
      <c r="E4" s="6"/>
      <c r="F4" s="6"/>
      <c r="G4" s="6"/>
      <c r="H4" s="6"/>
      <c r="I4" s="6"/>
      <c r="J4" s="6"/>
      <c r="K4" s="15"/>
      <c r="M4" s="15"/>
    </row>
    <row r="5" spans="1:17" x14ac:dyDescent="0.35">
      <c r="A5" t="s">
        <v>9</v>
      </c>
      <c r="B5" s="6"/>
      <c r="C5" s="6"/>
      <c r="D5" s="6"/>
      <c r="E5" s="6"/>
      <c r="F5" s="6"/>
      <c r="G5" s="6"/>
      <c r="H5" s="6"/>
      <c r="I5" s="6"/>
      <c r="J5" s="6"/>
      <c r="K5" s="15"/>
      <c r="M5" s="15"/>
    </row>
    <row r="6" spans="1:17" x14ac:dyDescent="0.35">
      <c r="A6" t="s">
        <v>8</v>
      </c>
      <c r="B6" s="6"/>
      <c r="C6" s="6"/>
      <c r="D6" s="6"/>
      <c r="E6" s="6"/>
      <c r="F6" s="6"/>
      <c r="G6" s="6"/>
      <c r="H6" s="6"/>
      <c r="I6" s="6"/>
      <c r="J6" s="6"/>
      <c r="K6" s="15"/>
      <c r="M6" s="15"/>
    </row>
    <row r="7" spans="1:17" x14ac:dyDescent="0.35">
      <c r="A7" s="1" t="s">
        <v>10</v>
      </c>
      <c r="B7" s="6">
        <v>15400</v>
      </c>
      <c r="C7" s="6">
        <v>0</v>
      </c>
      <c r="D7" s="6">
        <v>0</v>
      </c>
      <c r="E7" s="6">
        <v>0</v>
      </c>
      <c r="F7" s="6">
        <v>15400</v>
      </c>
      <c r="G7" s="6">
        <f>B7+E7</f>
        <v>15400</v>
      </c>
      <c r="H7" s="6">
        <v>14202.87</v>
      </c>
      <c r="I7" s="6">
        <v>1197.1300000000001</v>
      </c>
      <c r="J7" s="6"/>
      <c r="K7" s="16">
        <f>H7/21*26</f>
        <v>17584.505714285715</v>
      </c>
      <c r="M7" s="16">
        <f>32062.54-M10</f>
        <v>31662.54</v>
      </c>
      <c r="Q7" s="9">
        <f>M7</f>
        <v>31662.54</v>
      </c>
    </row>
    <row r="8" spans="1:17" x14ac:dyDescent="0.35">
      <c r="A8" s="1" t="s">
        <v>11</v>
      </c>
      <c r="B8" s="6" t="s">
        <v>8</v>
      </c>
      <c r="C8" s="6" t="s">
        <v>8</v>
      </c>
      <c r="D8" s="6" t="s">
        <v>8</v>
      </c>
      <c r="E8" s="6"/>
      <c r="F8" s="6" t="s">
        <v>8</v>
      </c>
      <c r="G8" s="6"/>
      <c r="H8" s="6" t="s">
        <v>8</v>
      </c>
      <c r="I8" s="6" t="s">
        <v>8</v>
      </c>
      <c r="J8" s="6"/>
      <c r="K8" s="15"/>
      <c r="M8" s="16"/>
    </row>
    <row r="9" spans="1:17" x14ac:dyDescent="0.35">
      <c r="A9" t="s">
        <v>8</v>
      </c>
      <c r="B9" s="6"/>
      <c r="C9" s="6"/>
      <c r="D9" s="6"/>
      <c r="E9" s="6"/>
      <c r="F9" s="6"/>
      <c r="G9" s="6"/>
      <c r="H9" s="6"/>
      <c r="I9" s="6"/>
      <c r="J9" s="6"/>
      <c r="K9" s="15"/>
      <c r="M9" s="16"/>
    </row>
    <row r="10" spans="1:17" x14ac:dyDescent="0.35">
      <c r="A10" s="1" t="s">
        <v>12</v>
      </c>
      <c r="B10" s="6">
        <v>0</v>
      </c>
      <c r="C10" s="6">
        <v>400</v>
      </c>
      <c r="D10" s="6">
        <v>0</v>
      </c>
      <c r="E10" s="6">
        <v>400</v>
      </c>
      <c r="F10" s="6">
        <v>400</v>
      </c>
      <c r="G10" s="6">
        <f>B10+E10</f>
        <v>400</v>
      </c>
      <c r="H10" s="6">
        <v>221.04</v>
      </c>
      <c r="I10" s="6">
        <v>178.96</v>
      </c>
      <c r="J10" s="6"/>
      <c r="K10" s="16">
        <f>H10/21*26</f>
        <v>273.6685714285714</v>
      </c>
      <c r="M10" s="16">
        <v>400</v>
      </c>
      <c r="Q10" s="9">
        <f>M10</f>
        <v>400</v>
      </c>
    </row>
    <row r="11" spans="1:17" x14ac:dyDescent="0.35">
      <c r="A11" s="1" t="s">
        <v>13</v>
      </c>
      <c r="B11" s="6" t="s">
        <v>8</v>
      </c>
      <c r="C11" s="6" t="s">
        <v>8</v>
      </c>
      <c r="D11" s="6" t="s">
        <v>8</v>
      </c>
      <c r="E11" s="6"/>
      <c r="F11" s="6" t="s">
        <v>8</v>
      </c>
      <c r="G11" s="6"/>
      <c r="H11" s="6" t="s">
        <v>8</v>
      </c>
      <c r="I11" s="6" t="s">
        <v>8</v>
      </c>
      <c r="J11" s="6"/>
      <c r="K11" s="15"/>
      <c r="M11" s="16"/>
    </row>
    <row r="12" spans="1:17" x14ac:dyDescent="0.35">
      <c r="A12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15"/>
      <c r="M12" s="16"/>
    </row>
    <row r="13" spans="1:17" x14ac:dyDescent="0.35">
      <c r="A13" s="1" t="s">
        <v>14</v>
      </c>
      <c r="B13" s="6">
        <v>1778</v>
      </c>
      <c r="C13" s="6">
        <v>0</v>
      </c>
      <c r="D13" s="6">
        <v>0</v>
      </c>
      <c r="E13" s="6">
        <v>0</v>
      </c>
      <c r="F13" s="6">
        <v>1778</v>
      </c>
      <c r="G13" s="6">
        <f>B13+E13</f>
        <v>1778</v>
      </c>
      <c r="H13" s="6">
        <v>1103.3900000000001</v>
      </c>
      <c r="I13" s="6">
        <v>674.61</v>
      </c>
      <c r="J13" s="6"/>
      <c r="K13" s="16">
        <f>H13/21*26</f>
        <v>1366.101904761905</v>
      </c>
      <c r="M13" s="16">
        <v>2452.78431</v>
      </c>
      <c r="Q13" s="9">
        <f>M13</f>
        <v>2452.78431</v>
      </c>
    </row>
    <row r="14" spans="1:17" x14ac:dyDescent="0.35">
      <c r="A14" s="1" t="s">
        <v>15</v>
      </c>
      <c r="B14" s="6" t="s">
        <v>8</v>
      </c>
      <c r="C14" s="6" t="s">
        <v>8</v>
      </c>
      <c r="D14" s="6" t="s">
        <v>8</v>
      </c>
      <c r="E14" s="6"/>
      <c r="F14" s="6" t="s">
        <v>8</v>
      </c>
      <c r="G14" s="6"/>
      <c r="H14" s="6" t="s">
        <v>8</v>
      </c>
      <c r="I14" s="6" t="s">
        <v>8</v>
      </c>
      <c r="J14" s="6"/>
      <c r="K14" s="15"/>
      <c r="M14" s="16"/>
    </row>
    <row r="15" spans="1:17" x14ac:dyDescent="0.35">
      <c r="A15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15"/>
      <c r="M15" s="16"/>
    </row>
    <row r="16" spans="1:17" x14ac:dyDescent="0.35">
      <c r="A16" s="1" t="s">
        <v>16</v>
      </c>
      <c r="B16" s="6">
        <v>778</v>
      </c>
      <c r="C16" s="6">
        <v>0</v>
      </c>
      <c r="D16" s="6">
        <v>0</v>
      </c>
      <c r="E16" s="6">
        <v>0</v>
      </c>
      <c r="F16" s="6">
        <v>778</v>
      </c>
      <c r="G16" s="6">
        <f>B16+E16</f>
        <v>778</v>
      </c>
      <c r="H16" s="6">
        <v>733.3</v>
      </c>
      <c r="I16" s="6">
        <v>44.7</v>
      </c>
      <c r="J16" s="6"/>
      <c r="K16" s="16">
        <f>H16/21*26</f>
        <v>907.89523809523803</v>
      </c>
      <c r="M16" s="16">
        <v>1574.270714</v>
      </c>
      <c r="Q16" s="9">
        <f>M16</f>
        <v>1574.270714</v>
      </c>
    </row>
    <row r="17" spans="1:17" x14ac:dyDescent="0.35">
      <c r="A17" s="1" t="s">
        <v>17</v>
      </c>
      <c r="B17" s="6" t="s">
        <v>8</v>
      </c>
      <c r="C17" s="6" t="s">
        <v>8</v>
      </c>
      <c r="D17" s="6" t="s">
        <v>8</v>
      </c>
      <c r="E17" s="6"/>
      <c r="F17" s="6" t="s">
        <v>8</v>
      </c>
      <c r="G17" s="6"/>
      <c r="H17" s="6" t="s">
        <v>8</v>
      </c>
      <c r="I17" s="6" t="s">
        <v>8</v>
      </c>
      <c r="J17" s="6"/>
      <c r="K17" s="15"/>
      <c r="M17" s="16"/>
    </row>
    <row r="18" spans="1:17" x14ac:dyDescent="0.35">
      <c r="A18" t="s">
        <v>8</v>
      </c>
      <c r="B18" s="6"/>
      <c r="C18" s="6"/>
      <c r="D18" s="6"/>
      <c r="E18" s="6"/>
      <c r="F18" s="6"/>
      <c r="G18" s="6"/>
      <c r="H18" s="6"/>
      <c r="I18" s="6"/>
      <c r="J18" s="6"/>
      <c r="K18" s="15"/>
      <c r="M18" s="16"/>
    </row>
    <row r="19" spans="1:17" x14ac:dyDescent="0.35">
      <c r="A19" s="1" t="s">
        <v>18</v>
      </c>
      <c r="B19" s="6">
        <v>0</v>
      </c>
      <c r="C19" s="6">
        <v>20</v>
      </c>
      <c r="D19" s="6">
        <v>0</v>
      </c>
      <c r="E19" s="6">
        <v>20</v>
      </c>
      <c r="F19" s="6">
        <v>20</v>
      </c>
      <c r="G19" s="6">
        <f>B19+E19</f>
        <v>20</v>
      </c>
      <c r="H19" s="6">
        <v>12.24</v>
      </c>
      <c r="I19" s="6">
        <v>7.76</v>
      </c>
      <c r="J19" s="6"/>
      <c r="K19" s="16">
        <f>H19/21*26</f>
        <v>15.154285714285715</v>
      </c>
      <c r="M19" s="16">
        <v>20</v>
      </c>
      <c r="Q19" s="9">
        <f>M19</f>
        <v>20</v>
      </c>
    </row>
    <row r="20" spans="1:17" x14ac:dyDescent="0.35">
      <c r="A20" s="1" t="s">
        <v>19</v>
      </c>
      <c r="B20" s="6" t="s">
        <v>8</v>
      </c>
      <c r="C20" s="6" t="s">
        <v>8</v>
      </c>
      <c r="D20" s="6" t="s">
        <v>8</v>
      </c>
      <c r="E20" s="6"/>
      <c r="F20" s="6" t="s">
        <v>8</v>
      </c>
      <c r="G20" s="6"/>
      <c r="H20" s="6" t="s">
        <v>8</v>
      </c>
      <c r="I20" s="6" t="s">
        <v>8</v>
      </c>
      <c r="J20" s="6"/>
      <c r="K20" s="15"/>
      <c r="M20" s="16"/>
    </row>
    <row r="21" spans="1:17" x14ac:dyDescent="0.35">
      <c r="A21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15"/>
      <c r="M21" s="16"/>
    </row>
    <row r="22" spans="1:17" x14ac:dyDescent="0.35">
      <c r="A22" s="1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>B22+E22</f>
        <v>0</v>
      </c>
      <c r="H22" s="6">
        <v>0</v>
      </c>
      <c r="I22" s="6">
        <v>0</v>
      </c>
      <c r="J22" s="6"/>
      <c r="K22" s="17">
        <v>0</v>
      </c>
      <c r="M22" s="16">
        <v>0</v>
      </c>
      <c r="N22" s="43" t="s">
        <v>943</v>
      </c>
    </row>
    <row r="23" spans="1:17" x14ac:dyDescent="0.35">
      <c r="A23" s="1" t="s">
        <v>21</v>
      </c>
      <c r="B23" s="6" t="s">
        <v>8</v>
      </c>
      <c r="C23" s="6" t="s">
        <v>8</v>
      </c>
      <c r="D23" s="6" t="s">
        <v>8</v>
      </c>
      <c r="E23" s="6"/>
      <c r="F23" s="6" t="s">
        <v>8</v>
      </c>
      <c r="G23" s="6"/>
      <c r="H23" s="6" t="s">
        <v>8</v>
      </c>
      <c r="I23" s="6" t="s">
        <v>8</v>
      </c>
      <c r="J23" s="6"/>
      <c r="K23" s="15"/>
      <c r="M23" s="16"/>
    </row>
    <row r="24" spans="1:17" x14ac:dyDescent="0.35">
      <c r="A24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15"/>
      <c r="M24" s="16"/>
    </row>
    <row r="25" spans="1:17" x14ac:dyDescent="0.35">
      <c r="A25" s="1" t="s">
        <v>22</v>
      </c>
      <c r="B25" s="6">
        <v>0</v>
      </c>
      <c r="C25" s="6">
        <v>200</v>
      </c>
      <c r="D25" s="6">
        <v>0</v>
      </c>
      <c r="E25" s="6">
        <v>200</v>
      </c>
      <c r="F25" s="6">
        <v>200</v>
      </c>
      <c r="G25" s="6">
        <f>B25+E25</f>
        <v>200</v>
      </c>
      <c r="H25" s="6">
        <v>133.26</v>
      </c>
      <c r="I25" s="6">
        <v>66.739999999999995</v>
      </c>
      <c r="J25" s="6"/>
      <c r="K25" s="17">
        <v>200</v>
      </c>
      <c r="M25" s="16">
        <v>1000</v>
      </c>
      <c r="N25" s="34" t="s">
        <v>944</v>
      </c>
    </row>
    <row r="26" spans="1:17" x14ac:dyDescent="0.35">
      <c r="A26" s="1" t="s">
        <v>23</v>
      </c>
      <c r="B26" s="6" t="s">
        <v>8</v>
      </c>
      <c r="C26" s="6" t="s">
        <v>8</v>
      </c>
      <c r="D26" s="6" t="s">
        <v>8</v>
      </c>
      <c r="E26" s="6"/>
      <c r="F26" s="6" t="s">
        <v>8</v>
      </c>
      <c r="G26" s="6"/>
      <c r="H26" s="6" t="s">
        <v>8</v>
      </c>
      <c r="I26" s="6" t="s">
        <v>8</v>
      </c>
      <c r="J26" s="6"/>
      <c r="K26" s="15"/>
      <c r="M26" s="16"/>
    </row>
    <row r="27" spans="1:17" x14ac:dyDescent="0.35">
      <c r="A27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15"/>
      <c r="M27" s="16"/>
    </row>
    <row r="28" spans="1:17" x14ac:dyDescent="0.35">
      <c r="A28" s="1" t="s">
        <v>24</v>
      </c>
      <c r="B28" s="6">
        <v>0</v>
      </c>
      <c r="C28" s="6">
        <v>100</v>
      </c>
      <c r="D28" s="6">
        <v>0</v>
      </c>
      <c r="E28" s="6">
        <v>100</v>
      </c>
      <c r="F28" s="6">
        <v>100</v>
      </c>
      <c r="G28" s="6">
        <f>B28+E28</f>
        <v>100</v>
      </c>
      <c r="H28" s="6">
        <v>100</v>
      </c>
      <c r="I28" s="6">
        <v>0</v>
      </c>
      <c r="J28" s="6"/>
      <c r="K28" s="17">
        <v>100</v>
      </c>
      <c r="M28" s="16">
        <v>100</v>
      </c>
    </row>
    <row r="29" spans="1:17" x14ac:dyDescent="0.35">
      <c r="A29" s="1" t="s">
        <v>25</v>
      </c>
      <c r="B29" s="6" t="s">
        <v>8</v>
      </c>
      <c r="C29" s="6" t="s">
        <v>8</v>
      </c>
      <c r="D29" s="6" t="s">
        <v>8</v>
      </c>
      <c r="E29" s="6"/>
      <c r="F29" s="6" t="s">
        <v>8</v>
      </c>
      <c r="G29" s="6"/>
      <c r="H29" s="6" t="s">
        <v>8</v>
      </c>
      <c r="I29" s="6" t="s">
        <v>8</v>
      </c>
      <c r="J29" s="6"/>
      <c r="K29" s="15"/>
      <c r="M29" s="16"/>
    </row>
    <row r="30" spans="1:17" x14ac:dyDescent="0.35">
      <c r="A30" t="s">
        <v>8</v>
      </c>
      <c r="B30" s="6"/>
      <c r="C30" s="6"/>
      <c r="D30" s="6"/>
      <c r="E30" s="6"/>
      <c r="F30" s="6"/>
      <c r="G30" s="6"/>
      <c r="H30" s="6"/>
      <c r="I30" s="6"/>
      <c r="J30" s="6"/>
      <c r="K30" s="15"/>
      <c r="M30" s="16"/>
    </row>
    <row r="31" spans="1:17" x14ac:dyDescent="0.35">
      <c r="A31" s="1" t="s">
        <v>26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>B31+E31</f>
        <v>0</v>
      </c>
      <c r="H31" s="6">
        <v>0</v>
      </c>
      <c r="I31" s="6">
        <v>0</v>
      </c>
      <c r="J31" s="6"/>
      <c r="K31" s="15">
        <v>0</v>
      </c>
      <c r="M31" s="16">
        <v>600</v>
      </c>
      <c r="N31" s="34" t="s">
        <v>946</v>
      </c>
      <c r="O31" s="44"/>
    </row>
    <row r="32" spans="1:17" x14ac:dyDescent="0.35">
      <c r="A32" s="1" t="s">
        <v>27</v>
      </c>
      <c r="B32" s="6" t="s">
        <v>8</v>
      </c>
      <c r="C32" s="6" t="s">
        <v>8</v>
      </c>
      <c r="D32" s="6" t="s">
        <v>8</v>
      </c>
      <c r="E32" s="6"/>
      <c r="F32" s="6" t="s">
        <v>8</v>
      </c>
      <c r="G32" s="6"/>
      <c r="H32" s="6" t="s">
        <v>8</v>
      </c>
      <c r="I32" s="6" t="s">
        <v>8</v>
      </c>
      <c r="J32" s="6"/>
      <c r="K32" s="15"/>
      <c r="M32" s="16"/>
    </row>
    <row r="33" spans="1:14" x14ac:dyDescent="0.35">
      <c r="A33" t="s">
        <v>8</v>
      </c>
      <c r="B33" s="6"/>
      <c r="C33" s="6"/>
      <c r="D33" s="6"/>
      <c r="E33" s="6"/>
      <c r="F33" s="6"/>
      <c r="G33" s="6"/>
      <c r="H33" s="6"/>
      <c r="I33" s="6"/>
      <c r="J33" s="6"/>
      <c r="K33" s="15"/>
      <c r="M33" s="16"/>
    </row>
    <row r="34" spans="1:14" x14ac:dyDescent="0.35">
      <c r="A34" s="1" t="s">
        <v>28</v>
      </c>
      <c r="B34" s="6">
        <v>0</v>
      </c>
      <c r="C34" s="6">
        <v>0</v>
      </c>
      <c r="D34" s="6">
        <v>0</v>
      </c>
      <c r="E34" s="6"/>
      <c r="F34" s="6">
        <v>0</v>
      </c>
      <c r="G34" s="6">
        <f>B34+E34</f>
        <v>0</v>
      </c>
      <c r="H34" s="6">
        <v>0</v>
      </c>
      <c r="I34" s="6">
        <v>0</v>
      </c>
      <c r="J34" s="6"/>
      <c r="K34" s="15">
        <v>0</v>
      </c>
      <c r="M34" s="16">
        <v>70</v>
      </c>
      <c r="N34" s="34" t="s">
        <v>945</v>
      </c>
    </row>
    <row r="35" spans="1:14" x14ac:dyDescent="0.35">
      <c r="A35" s="1" t="s">
        <v>29</v>
      </c>
      <c r="B35" s="6" t="s">
        <v>8</v>
      </c>
      <c r="C35" s="6" t="s">
        <v>8</v>
      </c>
      <c r="D35" s="6" t="s">
        <v>8</v>
      </c>
      <c r="E35" s="6"/>
      <c r="F35" s="6" t="s">
        <v>8</v>
      </c>
      <c r="G35" s="6"/>
      <c r="H35" s="6" t="s">
        <v>8</v>
      </c>
      <c r="I35" s="6" t="s">
        <v>8</v>
      </c>
      <c r="J35" s="6"/>
      <c r="K35" s="15"/>
      <c r="M35" s="16"/>
    </row>
    <row r="36" spans="1:14" x14ac:dyDescent="0.35">
      <c r="A36" t="s">
        <v>8</v>
      </c>
      <c r="B36" s="6"/>
      <c r="C36" s="6"/>
      <c r="D36" s="6"/>
      <c r="E36" s="6"/>
      <c r="F36" s="6"/>
      <c r="G36" s="6"/>
      <c r="H36" s="6"/>
      <c r="I36" s="6"/>
      <c r="J36" s="6"/>
      <c r="K36" s="15"/>
      <c r="M36" s="16"/>
    </row>
    <row r="37" spans="1:14" x14ac:dyDescent="0.35">
      <c r="A37" s="1" t="s">
        <v>30</v>
      </c>
      <c r="B37" s="6">
        <v>8000</v>
      </c>
      <c r="C37" s="6">
        <v>0</v>
      </c>
      <c r="D37" s="6">
        <v>0</v>
      </c>
      <c r="E37" s="6">
        <v>-8000</v>
      </c>
      <c r="F37" s="6">
        <v>8000</v>
      </c>
      <c r="G37" s="6">
        <f>B37+E37</f>
        <v>0</v>
      </c>
      <c r="H37" s="6">
        <v>0</v>
      </c>
      <c r="I37" s="6">
        <v>8000</v>
      </c>
      <c r="J37" s="6"/>
      <c r="K37" s="15">
        <v>0</v>
      </c>
      <c r="M37" s="16">
        <v>692.5</v>
      </c>
      <c r="N37" s="34" t="s">
        <v>606</v>
      </c>
    </row>
    <row r="38" spans="1:14" x14ac:dyDescent="0.35">
      <c r="A38" s="1" t="s">
        <v>31</v>
      </c>
      <c r="B38" s="6" t="s">
        <v>8</v>
      </c>
      <c r="C38" s="6" t="s">
        <v>8</v>
      </c>
      <c r="D38" s="6" t="s">
        <v>8</v>
      </c>
      <c r="E38" s="6"/>
      <c r="F38" s="6" t="s">
        <v>8</v>
      </c>
      <c r="G38" s="6"/>
      <c r="H38" s="6" t="s">
        <v>8</v>
      </c>
      <c r="I38" s="6" t="s">
        <v>8</v>
      </c>
      <c r="J38" s="6"/>
      <c r="K38" s="15"/>
      <c r="M38" s="16"/>
    </row>
    <row r="39" spans="1:14" x14ac:dyDescent="0.35">
      <c r="A39" t="s">
        <v>8</v>
      </c>
      <c r="B39" s="6"/>
      <c r="C39" s="6"/>
      <c r="D39" s="6"/>
      <c r="E39" s="6"/>
      <c r="F39" s="6"/>
      <c r="G39" s="6"/>
      <c r="H39" s="6"/>
      <c r="I39" s="6"/>
      <c r="J39" s="6"/>
      <c r="K39" s="15"/>
      <c r="M39" s="16"/>
    </row>
    <row r="40" spans="1:14" x14ac:dyDescent="0.35">
      <c r="A40" s="1" t="s">
        <v>32</v>
      </c>
      <c r="B40" s="6">
        <v>0</v>
      </c>
      <c r="C40" s="6">
        <v>0</v>
      </c>
      <c r="D40" s="6">
        <v>0</v>
      </c>
      <c r="E40" s="6"/>
      <c r="F40" s="6">
        <v>0</v>
      </c>
      <c r="G40" s="6">
        <f>B40+E40</f>
        <v>0</v>
      </c>
      <c r="H40" s="6">
        <v>0</v>
      </c>
      <c r="I40" s="6">
        <v>0</v>
      </c>
      <c r="J40" s="6"/>
      <c r="K40" s="15">
        <v>0</v>
      </c>
      <c r="M40" s="16">
        <v>0</v>
      </c>
      <c r="N40" s="45" t="s">
        <v>942</v>
      </c>
    </row>
    <row r="41" spans="1:14" x14ac:dyDescent="0.35">
      <c r="A41" s="1" t="s">
        <v>33</v>
      </c>
      <c r="B41" s="6" t="s">
        <v>8</v>
      </c>
      <c r="C41" s="6" t="s">
        <v>8</v>
      </c>
      <c r="D41" s="6" t="s">
        <v>8</v>
      </c>
      <c r="E41" s="6"/>
      <c r="F41" s="6" t="s">
        <v>8</v>
      </c>
      <c r="G41" s="6"/>
      <c r="H41" s="6" t="s">
        <v>8</v>
      </c>
      <c r="I41" s="6" t="s">
        <v>8</v>
      </c>
      <c r="J41" s="6"/>
      <c r="K41" s="15"/>
      <c r="M41" s="16"/>
    </row>
    <row r="42" spans="1:14" x14ac:dyDescent="0.35">
      <c r="A42" t="s">
        <v>8</v>
      </c>
      <c r="B42" s="6"/>
      <c r="C42" s="6"/>
      <c r="D42" s="6"/>
      <c r="E42" s="6"/>
      <c r="F42" s="6"/>
      <c r="G42" s="6"/>
      <c r="H42" s="6"/>
      <c r="I42" s="6"/>
      <c r="J42" s="6"/>
      <c r="K42" s="15"/>
      <c r="M42" s="16"/>
    </row>
    <row r="43" spans="1:14" x14ac:dyDescent="0.35">
      <c r="A43" s="1" t="s">
        <v>34</v>
      </c>
      <c r="B43" s="6">
        <v>100000</v>
      </c>
      <c r="C43" s="6">
        <v>300000</v>
      </c>
      <c r="D43" s="6">
        <v>0</v>
      </c>
      <c r="E43" s="6">
        <v>200000</v>
      </c>
      <c r="F43" s="6">
        <v>400000</v>
      </c>
      <c r="G43" s="6">
        <f>B43+E43</f>
        <v>300000</v>
      </c>
      <c r="H43" s="6">
        <v>297929.89</v>
      </c>
      <c r="I43" s="6">
        <v>102070.11</v>
      </c>
      <c r="J43" s="6"/>
      <c r="K43" s="15">
        <v>300000</v>
      </c>
      <c r="M43" s="16">
        <v>100000</v>
      </c>
    </row>
    <row r="44" spans="1:14" x14ac:dyDescent="0.35">
      <c r="A44" s="1" t="s">
        <v>35</v>
      </c>
      <c r="B44" s="6" t="s">
        <v>8</v>
      </c>
      <c r="C44" s="6" t="s">
        <v>8</v>
      </c>
      <c r="D44" s="6" t="s">
        <v>8</v>
      </c>
      <c r="E44" s="6"/>
      <c r="F44" s="6" t="s">
        <v>8</v>
      </c>
      <c r="G44" s="6"/>
      <c r="H44" s="6" t="s">
        <v>8</v>
      </c>
      <c r="I44" s="6" t="s">
        <v>8</v>
      </c>
      <c r="J44" s="6"/>
      <c r="K44" s="15"/>
      <c r="M44" s="16"/>
    </row>
    <row r="45" spans="1:14" x14ac:dyDescent="0.35">
      <c r="A45" t="s">
        <v>8</v>
      </c>
      <c r="B45" s="6"/>
      <c r="C45" s="6"/>
      <c r="D45" s="6"/>
      <c r="E45" s="6"/>
      <c r="F45" s="6"/>
      <c r="G45" s="6"/>
      <c r="H45" s="6"/>
      <c r="I45" s="6"/>
      <c r="J45" s="6"/>
      <c r="K45" s="15"/>
      <c r="M45" s="16"/>
    </row>
    <row r="46" spans="1:14" x14ac:dyDescent="0.35">
      <c r="A46" s="1" t="s">
        <v>36</v>
      </c>
      <c r="B46" s="6">
        <v>12000</v>
      </c>
      <c r="C46" s="6">
        <v>0</v>
      </c>
      <c r="D46" s="6">
        <v>0</v>
      </c>
      <c r="E46" s="6"/>
      <c r="F46" s="6">
        <v>24000</v>
      </c>
      <c r="G46" s="6">
        <f>B46+E46</f>
        <v>12000</v>
      </c>
      <c r="H46" s="6">
        <v>9000</v>
      </c>
      <c r="I46" s="6">
        <v>15000</v>
      </c>
      <c r="J46" s="6"/>
      <c r="K46" s="15">
        <v>12000</v>
      </c>
      <c r="M46" s="16">
        <v>12000</v>
      </c>
    </row>
    <row r="47" spans="1:14" x14ac:dyDescent="0.35">
      <c r="A47" s="1" t="s">
        <v>37</v>
      </c>
      <c r="B47" s="6" t="s">
        <v>8</v>
      </c>
      <c r="C47" s="6" t="s">
        <v>8</v>
      </c>
      <c r="D47" s="6" t="s">
        <v>8</v>
      </c>
      <c r="E47" s="6"/>
      <c r="F47" s="6" t="s">
        <v>8</v>
      </c>
      <c r="G47" s="6"/>
      <c r="H47" s="6" t="s">
        <v>8</v>
      </c>
      <c r="I47" s="6" t="s">
        <v>8</v>
      </c>
      <c r="J47" s="6"/>
      <c r="K47" s="15"/>
      <c r="M47" s="16"/>
    </row>
    <row r="48" spans="1:14" x14ac:dyDescent="0.35">
      <c r="A48" t="s">
        <v>8</v>
      </c>
      <c r="B48" s="6"/>
      <c r="C48" s="6"/>
      <c r="D48" s="6"/>
      <c r="E48" s="6"/>
      <c r="F48" s="6"/>
      <c r="G48" s="6"/>
      <c r="H48" s="6"/>
      <c r="I48" s="6"/>
      <c r="J48" s="6"/>
      <c r="K48" s="15"/>
      <c r="M48" s="16"/>
    </row>
    <row r="49" spans="1:17" x14ac:dyDescent="0.35">
      <c r="A49" s="1" t="s">
        <v>38</v>
      </c>
      <c r="B49" s="6">
        <v>0</v>
      </c>
      <c r="C49" s="6">
        <v>0</v>
      </c>
      <c r="D49" s="6">
        <v>0</v>
      </c>
      <c r="E49" s="6"/>
      <c r="F49" s="6">
        <v>0</v>
      </c>
      <c r="G49" s="6">
        <f>B49+E49</f>
        <v>0</v>
      </c>
      <c r="H49" s="6">
        <v>0</v>
      </c>
      <c r="I49" s="6">
        <v>0</v>
      </c>
      <c r="J49" s="6"/>
      <c r="K49" s="15">
        <v>0</v>
      </c>
      <c r="M49" s="16">
        <v>0</v>
      </c>
    </row>
    <row r="50" spans="1:17" x14ac:dyDescent="0.35">
      <c r="A50" s="1" t="s">
        <v>39</v>
      </c>
      <c r="B50" s="6" t="s">
        <v>8</v>
      </c>
      <c r="C50" s="6" t="s">
        <v>8</v>
      </c>
      <c r="D50" s="6" t="s">
        <v>8</v>
      </c>
      <c r="E50" s="6"/>
      <c r="F50" s="6" t="s">
        <v>8</v>
      </c>
      <c r="G50" s="6"/>
      <c r="H50" s="6" t="s">
        <v>8</v>
      </c>
      <c r="I50" s="6" t="s">
        <v>8</v>
      </c>
      <c r="J50" s="6"/>
      <c r="K50" s="15"/>
      <c r="M50" s="16"/>
    </row>
    <row r="51" spans="1:17" x14ac:dyDescent="0.35">
      <c r="A51" t="s">
        <v>8</v>
      </c>
      <c r="B51" s="6"/>
      <c r="C51" s="6"/>
      <c r="D51" s="6"/>
      <c r="E51" s="6"/>
      <c r="F51" s="6"/>
      <c r="G51" s="6"/>
      <c r="H51" s="6"/>
      <c r="I51" s="6"/>
      <c r="J51" s="6"/>
      <c r="K51" s="15"/>
      <c r="M51" s="16"/>
    </row>
    <row r="52" spans="1:17" x14ac:dyDescent="0.35">
      <c r="A52" s="1" t="s">
        <v>40</v>
      </c>
      <c r="B52" s="6">
        <v>100</v>
      </c>
      <c r="C52" s="6">
        <v>0</v>
      </c>
      <c r="D52" s="6">
        <v>0</v>
      </c>
      <c r="E52" s="6"/>
      <c r="F52" s="6">
        <v>69</v>
      </c>
      <c r="G52" s="6">
        <f>B52+E52</f>
        <v>100</v>
      </c>
      <c r="H52" s="6">
        <v>0</v>
      </c>
      <c r="I52" s="6">
        <v>69</v>
      </c>
      <c r="J52" s="6"/>
      <c r="K52" s="15">
        <v>100</v>
      </c>
      <c r="M52" s="16">
        <v>144.28</v>
      </c>
      <c r="Q52" s="11">
        <f>M52</f>
        <v>144.28</v>
      </c>
    </row>
    <row r="53" spans="1:17" x14ac:dyDescent="0.35">
      <c r="A53" s="1" t="s">
        <v>41</v>
      </c>
      <c r="B53" s="6" t="s">
        <v>8</v>
      </c>
      <c r="C53" s="6" t="s">
        <v>8</v>
      </c>
      <c r="D53" s="6" t="s">
        <v>8</v>
      </c>
      <c r="E53" s="6"/>
      <c r="F53" s="6" t="s">
        <v>8</v>
      </c>
      <c r="G53" s="6"/>
      <c r="H53" s="6" t="s">
        <v>8</v>
      </c>
      <c r="I53" s="6" t="s">
        <v>8</v>
      </c>
      <c r="J53" s="6"/>
      <c r="K53" s="15"/>
      <c r="M53" s="16"/>
    </row>
    <row r="54" spans="1:17" x14ac:dyDescent="0.35">
      <c r="A54" t="s">
        <v>8</v>
      </c>
      <c r="B54" s="6"/>
      <c r="C54" s="6"/>
      <c r="D54" s="6"/>
      <c r="E54" s="6"/>
      <c r="F54" s="6"/>
      <c r="G54" s="6"/>
      <c r="H54" s="6"/>
      <c r="I54" s="6"/>
      <c r="J54" s="6"/>
      <c r="K54" s="15"/>
      <c r="M54" s="16"/>
    </row>
    <row r="55" spans="1:17" x14ac:dyDescent="0.35">
      <c r="A55" s="1" t="s">
        <v>42</v>
      </c>
      <c r="B55" s="6">
        <v>0</v>
      </c>
      <c r="C55" s="6">
        <v>0</v>
      </c>
      <c r="D55" s="6">
        <v>0</v>
      </c>
      <c r="E55" s="6"/>
      <c r="F55" s="6">
        <v>0</v>
      </c>
      <c r="G55" s="6">
        <f>B55+E55</f>
        <v>0</v>
      </c>
      <c r="H55" s="6">
        <v>0</v>
      </c>
      <c r="I55" s="6">
        <v>0</v>
      </c>
      <c r="J55" s="6"/>
      <c r="K55" s="15">
        <v>0</v>
      </c>
      <c r="M55" s="16">
        <v>0</v>
      </c>
      <c r="N55" s="43" t="s">
        <v>942</v>
      </c>
    </row>
    <row r="56" spans="1:17" x14ac:dyDescent="0.35">
      <c r="A56" s="1" t="s">
        <v>43</v>
      </c>
      <c r="B56" s="6" t="s">
        <v>8</v>
      </c>
      <c r="C56" s="6" t="s">
        <v>8</v>
      </c>
      <c r="D56" s="6" t="s">
        <v>8</v>
      </c>
      <c r="E56" s="6"/>
      <c r="F56" s="6" t="s">
        <v>8</v>
      </c>
      <c r="G56" s="6"/>
      <c r="H56" s="6" t="s">
        <v>8</v>
      </c>
      <c r="I56" s="6" t="s">
        <v>8</v>
      </c>
      <c r="J56" s="6"/>
      <c r="K56" s="15"/>
      <c r="M56" s="16"/>
    </row>
    <row r="57" spans="1:17" x14ac:dyDescent="0.35">
      <c r="A57" t="s">
        <v>8</v>
      </c>
      <c r="B57" s="6"/>
      <c r="C57" s="6"/>
      <c r="D57" s="6"/>
      <c r="E57" s="6"/>
      <c r="F57" s="6"/>
      <c r="G57" s="6"/>
      <c r="H57" s="6"/>
      <c r="I57" s="6"/>
      <c r="J57" s="6"/>
      <c r="K57" s="15"/>
      <c r="M57" s="16"/>
    </row>
    <row r="58" spans="1:17" x14ac:dyDescent="0.35">
      <c r="A58" s="1" t="s">
        <v>44</v>
      </c>
      <c r="B58" s="6">
        <v>30000</v>
      </c>
      <c r="C58" s="6">
        <v>0</v>
      </c>
      <c r="D58" s="6">
        <v>0</v>
      </c>
      <c r="E58" s="6">
        <v>-30000</v>
      </c>
      <c r="F58" s="6">
        <v>30000</v>
      </c>
      <c r="G58" s="6">
        <f>B58+E58</f>
        <v>0</v>
      </c>
      <c r="H58" s="6">
        <v>0</v>
      </c>
      <c r="I58" s="6">
        <v>30000</v>
      </c>
      <c r="J58" s="6"/>
      <c r="K58" s="15">
        <v>0</v>
      </c>
      <c r="M58" s="16">
        <v>0</v>
      </c>
    </row>
    <row r="59" spans="1:17" x14ac:dyDescent="0.35">
      <c r="A59" s="1" t="s">
        <v>45</v>
      </c>
      <c r="B59" s="6" t="s">
        <v>8</v>
      </c>
      <c r="C59" s="6" t="s">
        <v>8</v>
      </c>
      <c r="D59" s="6" t="s">
        <v>8</v>
      </c>
      <c r="E59" s="6"/>
      <c r="F59" s="6" t="s">
        <v>8</v>
      </c>
      <c r="G59" s="6"/>
      <c r="H59" s="6" t="s">
        <v>8</v>
      </c>
      <c r="I59" s="6" t="s">
        <v>8</v>
      </c>
      <c r="J59" s="6"/>
      <c r="K59" s="15"/>
      <c r="M59" s="16"/>
    </row>
    <row r="60" spans="1:17" x14ac:dyDescent="0.35">
      <c r="A60" t="s">
        <v>8</v>
      </c>
      <c r="B60" s="6"/>
      <c r="C60" s="6"/>
      <c r="D60" s="6"/>
      <c r="E60" s="6"/>
      <c r="F60" s="6"/>
      <c r="G60" s="6"/>
      <c r="H60" s="6"/>
      <c r="I60" s="6"/>
      <c r="J60" s="6"/>
      <c r="K60" s="15"/>
      <c r="M60" s="16"/>
    </row>
    <row r="61" spans="1:17" x14ac:dyDescent="0.35">
      <c r="A61" s="1" t="s">
        <v>46</v>
      </c>
      <c r="B61" s="6">
        <v>0</v>
      </c>
      <c r="C61" s="6">
        <v>0</v>
      </c>
      <c r="D61" s="6">
        <v>0</v>
      </c>
      <c r="E61" s="6"/>
      <c r="F61" s="6">
        <v>0</v>
      </c>
      <c r="G61" s="6">
        <f>B61+E61</f>
        <v>0</v>
      </c>
      <c r="H61" s="6">
        <v>0</v>
      </c>
      <c r="I61" s="6">
        <v>0</v>
      </c>
      <c r="J61" s="6"/>
      <c r="K61" s="15">
        <v>0</v>
      </c>
      <c r="M61" s="16">
        <v>0</v>
      </c>
      <c r="N61" s="43" t="s">
        <v>942</v>
      </c>
    </row>
    <row r="62" spans="1:17" x14ac:dyDescent="0.35">
      <c r="A62" s="1" t="s">
        <v>47</v>
      </c>
      <c r="B62" s="6" t="s">
        <v>8</v>
      </c>
      <c r="C62" s="6" t="s">
        <v>8</v>
      </c>
      <c r="D62" s="6" t="s">
        <v>8</v>
      </c>
      <c r="E62" s="6"/>
      <c r="F62" s="6" t="s">
        <v>8</v>
      </c>
      <c r="G62" s="6"/>
      <c r="H62" s="6" t="s">
        <v>8</v>
      </c>
      <c r="I62" s="6" t="s">
        <v>8</v>
      </c>
      <c r="J62" s="6"/>
      <c r="K62" s="15"/>
      <c r="M62" s="16"/>
    </row>
    <row r="63" spans="1:17" x14ac:dyDescent="0.35">
      <c r="A63" t="s">
        <v>8</v>
      </c>
      <c r="B63" s="6"/>
      <c r="C63" s="6"/>
      <c r="D63" s="6"/>
      <c r="E63" s="6"/>
      <c r="F63" s="6"/>
      <c r="G63" s="6"/>
      <c r="H63" s="6"/>
      <c r="I63" s="6"/>
      <c r="J63" s="6"/>
      <c r="K63" s="15"/>
      <c r="M63" s="16"/>
    </row>
    <row r="64" spans="1:17" x14ac:dyDescent="0.35">
      <c r="A64" s="1" t="s">
        <v>48</v>
      </c>
      <c r="B64" s="6">
        <v>0</v>
      </c>
      <c r="C64" s="6">
        <v>0</v>
      </c>
      <c r="D64" s="6">
        <v>0</v>
      </c>
      <c r="E64" s="6"/>
      <c r="F64" s="6">
        <v>0</v>
      </c>
      <c r="G64" s="6">
        <f>B64+E64</f>
        <v>0</v>
      </c>
      <c r="H64" s="6">
        <v>0</v>
      </c>
      <c r="I64" s="6">
        <v>0</v>
      </c>
      <c r="J64" s="6"/>
      <c r="K64" s="15">
        <v>0</v>
      </c>
      <c r="M64" s="16">
        <v>0</v>
      </c>
      <c r="N64" s="43" t="s">
        <v>942</v>
      </c>
    </row>
    <row r="65" spans="1:14" x14ac:dyDescent="0.35">
      <c r="A65" s="1" t="s">
        <v>49</v>
      </c>
      <c r="B65" s="6" t="s">
        <v>8</v>
      </c>
      <c r="C65" s="6" t="s">
        <v>8</v>
      </c>
      <c r="D65" s="6" t="s">
        <v>8</v>
      </c>
      <c r="E65" s="6"/>
      <c r="F65" s="6" t="s">
        <v>8</v>
      </c>
      <c r="G65" s="6"/>
      <c r="H65" s="6" t="s">
        <v>8</v>
      </c>
      <c r="I65" s="6" t="s">
        <v>8</v>
      </c>
      <c r="J65" s="6"/>
      <c r="K65" s="15"/>
      <c r="M65" s="16"/>
    </row>
    <row r="66" spans="1:14" x14ac:dyDescent="0.35">
      <c r="A66" t="s">
        <v>8</v>
      </c>
      <c r="B66" s="6"/>
      <c r="C66" s="6"/>
      <c r="D66" s="6"/>
      <c r="E66" s="6"/>
      <c r="F66" s="6"/>
      <c r="G66" s="6"/>
      <c r="H66" s="6"/>
      <c r="I66" s="6"/>
      <c r="J66" s="6"/>
      <c r="K66" s="15"/>
      <c r="M66" s="16"/>
    </row>
    <row r="67" spans="1:14" x14ac:dyDescent="0.35">
      <c r="A67" s="1" t="s">
        <v>50</v>
      </c>
      <c r="B67" s="6">
        <v>6000</v>
      </c>
      <c r="C67" s="6">
        <v>7223.36</v>
      </c>
      <c r="D67" s="6">
        <v>0</v>
      </c>
      <c r="E67" s="6">
        <v>1223.3599999999999</v>
      </c>
      <c r="F67" s="6">
        <v>13223.36</v>
      </c>
      <c r="G67" s="6">
        <f>B67+E67</f>
        <v>7223.36</v>
      </c>
      <c r="H67" s="6">
        <v>7223.36</v>
      </c>
      <c r="I67" s="6">
        <v>6000</v>
      </c>
      <c r="J67" s="6"/>
      <c r="K67" s="15">
        <v>7500</v>
      </c>
      <c r="M67" s="16">
        <v>7500</v>
      </c>
    </row>
    <row r="68" spans="1:14" x14ac:dyDescent="0.35">
      <c r="A68" s="1" t="s">
        <v>51</v>
      </c>
      <c r="B68" s="6" t="s">
        <v>8</v>
      </c>
      <c r="C68" s="6" t="s">
        <v>8</v>
      </c>
      <c r="D68" s="6" t="s">
        <v>8</v>
      </c>
      <c r="E68" s="6"/>
      <c r="F68" s="6" t="s">
        <v>8</v>
      </c>
      <c r="G68" s="6"/>
      <c r="H68" s="6" t="s">
        <v>8</v>
      </c>
      <c r="I68" s="6" t="s">
        <v>8</v>
      </c>
      <c r="J68" s="6"/>
      <c r="K68" s="15"/>
      <c r="M68" s="16"/>
    </row>
    <row r="69" spans="1:14" x14ac:dyDescent="0.35">
      <c r="A69" t="s">
        <v>8</v>
      </c>
      <c r="B69" s="6"/>
      <c r="C69" s="6"/>
      <c r="D69" s="6"/>
      <c r="E69" s="6"/>
      <c r="F69" s="6"/>
      <c r="G69" s="6"/>
      <c r="H69" s="6"/>
      <c r="I69" s="6"/>
      <c r="J69" s="6"/>
      <c r="K69" s="15"/>
      <c r="M69" s="16"/>
    </row>
    <row r="70" spans="1:14" x14ac:dyDescent="0.35">
      <c r="A70" s="1" t="s">
        <v>52</v>
      </c>
      <c r="B70" s="6">
        <v>325</v>
      </c>
      <c r="C70" s="6">
        <v>774</v>
      </c>
      <c r="D70" s="6">
        <v>0</v>
      </c>
      <c r="E70" s="6">
        <f>774-325</f>
        <v>449</v>
      </c>
      <c r="F70" s="6">
        <v>1099</v>
      </c>
      <c r="G70" s="6">
        <f>B70+E70</f>
        <v>774</v>
      </c>
      <c r="H70" s="6">
        <v>774</v>
      </c>
      <c r="I70" s="6">
        <v>325</v>
      </c>
      <c r="J70" s="6"/>
      <c r="K70" s="15">
        <v>774</v>
      </c>
      <c r="M70" s="16">
        <v>1000</v>
      </c>
      <c r="N70" s="34" t="s">
        <v>604</v>
      </c>
    </row>
    <row r="71" spans="1:14" x14ac:dyDescent="0.35">
      <c r="A71" s="1" t="s">
        <v>53</v>
      </c>
      <c r="B71" s="6" t="s">
        <v>8</v>
      </c>
      <c r="C71" s="6" t="s">
        <v>8</v>
      </c>
      <c r="D71" s="6" t="s">
        <v>8</v>
      </c>
      <c r="E71" s="6"/>
      <c r="F71" s="6" t="s">
        <v>8</v>
      </c>
      <c r="G71" s="6"/>
      <c r="H71" s="6" t="s">
        <v>8</v>
      </c>
      <c r="I71" s="6" t="s">
        <v>8</v>
      </c>
      <c r="J71" s="6"/>
      <c r="K71" s="15"/>
      <c r="M71" s="16"/>
    </row>
    <row r="72" spans="1:14" x14ac:dyDescent="0.35">
      <c r="A72" t="s">
        <v>8</v>
      </c>
      <c r="B72" s="6"/>
      <c r="C72" s="6"/>
      <c r="D72" s="6"/>
      <c r="E72" s="6"/>
      <c r="F72" s="6"/>
      <c r="G72" s="6"/>
      <c r="H72" s="6"/>
      <c r="I72" s="6"/>
      <c r="J72" s="6"/>
      <c r="K72" s="15"/>
      <c r="M72" s="16"/>
    </row>
    <row r="73" spans="1:14" x14ac:dyDescent="0.35">
      <c r="A73" s="1" t="s">
        <v>54</v>
      </c>
      <c r="B73" s="6">
        <v>0</v>
      </c>
      <c r="C73" s="6">
        <v>0</v>
      </c>
      <c r="D73" s="6">
        <v>0</v>
      </c>
      <c r="E73" s="6"/>
      <c r="F73" s="6">
        <v>0</v>
      </c>
      <c r="G73" s="6">
        <f>B73+E73</f>
        <v>0</v>
      </c>
      <c r="H73" s="6">
        <v>0</v>
      </c>
      <c r="I73" s="6">
        <v>0</v>
      </c>
      <c r="J73" s="6"/>
      <c r="K73" s="15">
        <v>0</v>
      </c>
      <c r="M73" s="16">
        <v>0</v>
      </c>
      <c r="N73" s="43" t="s">
        <v>942</v>
      </c>
    </row>
    <row r="74" spans="1:14" x14ac:dyDescent="0.35">
      <c r="A74" s="1" t="s">
        <v>55</v>
      </c>
      <c r="B74" s="6" t="s">
        <v>8</v>
      </c>
      <c r="C74" s="6" t="s">
        <v>8</v>
      </c>
      <c r="D74" s="6" t="s">
        <v>8</v>
      </c>
      <c r="E74" s="6"/>
      <c r="F74" s="6" t="s">
        <v>8</v>
      </c>
      <c r="G74" s="6"/>
      <c r="H74" s="6" t="s">
        <v>8</v>
      </c>
      <c r="I74" s="6" t="s">
        <v>8</v>
      </c>
      <c r="J74" s="6"/>
      <c r="K74" s="15"/>
      <c r="M74" s="16"/>
    </row>
    <row r="75" spans="1:14" x14ac:dyDescent="0.35">
      <c r="A75" t="s">
        <v>8</v>
      </c>
      <c r="B75" s="6"/>
      <c r="C75" s="6"/>
      <c r="D75" s="6"/>
      <c r="E75" s="6"/>
      <c r="F75" s="6"/>
      <c r="G75" s="6"/>
      <c r="H75" s="6"/>
      <c r="I75" s="6"/>
      <c r="J75" s="6"/>
      <c r="K75" s="15"/>
      <c r="M75" s="16"/>
    </row>
    <row r="76" spans="1:14" x14ac:dyDescent="0.35">
      <c r="A76" s="1" t="s">
        <v>56</v>
      </c>
      <c r="B76" s="6">
        <v>0</v>
      </c>
      <c r="C76" s="6">
        <v>0</v>
      </c>
      <c r="D76" s="6">
        <v>0</v>
      </c>
      <c r="E76" s="6"/>
      <c r="F76" s="6">
        <v>0</v>
      </c>
      <c r="G76" s="6">
        <f>B76+E76</f>
        <v>0</v>
      </c>
      <c r="H76" s="6">
        <v>0</v>
      </c>
      <c r="I76" s="6">
        <v>0</v>
      </c>
      <c r="J76" s="6"/>
      <c r="K76" s="15">
        <v>0</v>
      </c>
      <c r="M76" s="16">
        <v>0</v>
      </c>
      <c r="N76" s="43" t="s">
        <v>942</v>
      </c>
    </row>
    <row r="77" spans="1:14" x14ac:dyDescent="0.35">
      <c r="A77" s="1" t="s">
        <v>57</v>
      </c>
      <c r="B77" s="6" t="s">
        <v>8</v>
      </c>
      <c r="C77" s="6" t="s">
        <v>8</v>
      </c>
      <c r="D77" s="6" t="s">
        <v>8</v>
      </c>
      <c r="E77" s="6"/>
      <c r="F77" s="6" t="s">
        <v>8</v>
      </c>
      <c r="G77" s="6"/>
      <c r="H77" s="6" t="s">
        <v>8</v>
      </c>
      <c r="I77" s="6" t="s">
        <v>8</v>
      </c>
      <c r="J77" s="6"/>
      <c r="K77" s="15"/>
      <c r="M77" s="16"/>
    </row>
    <row r="78" spans="1:14" x14ac:dyDescent="0.35">
      <c r="A78" t="s">
        <v>8</v>
      </c>
      <c r="B78" s="6"/>
      <c r="C78" s="6"/>
      <c r="D78" s="6"/>
      <c r="E78" s="6"/>
      <c r="F78" s="6"/>
      <c r="G78" s="6"/>
      <c r="H78" s="6"/>
      <c r="I78" s="6"/>
      <c r="J78" s="6"/>
      <c r="K78" s="15"/>
      <c r="M78" s="16"/>
    </row>
    <row r="79" spans="1:14" x14ac:dyDescent="0.35">
      <c r="A79" s="1" t="s">
        <v>58</v>
      </c>
      <c r="B79" s="6">
        <v>0</v>
      </c>
      <c r="C79" s="6">
        <v>0</v>
      </c>
      <c r="D79" s="6">
        <v>0</v>
      </c>
      <c r="E79" s="6"/>
      <c r="F79" s="6">
        <v>0</v>
      </c>
      <c r="G79" s="6">
        <f>B79+E79</f>
        <v>0</v>
      </c>
      <c r="H79" s="6">
        <v>0</v>
      </c>
      <c r="I79" s="6">
        <v>0</v>
      </c>
      <c r="J79" s="6"/>
      <c r="K79" s="15">
        <v>0</v>
      </c>
      <c r="M79" s="16">
        <v>0</v>
      </c>
    </row>
    <row r="80" spans="1:14" x14ac:dyDescent="0.35">
      <c r="A80" s="1" t="s">
        <v>59</v>
      </c>
      <c r="B80" s="6" t="s">
        <v>8</v>
      </c>
      <c r="C80" s="6" t="s">
        <v>8</v>
      </c>
      <c r="D80" s="6" t="s">
        <v>8</v>
      </c>
      <c r="E80" s="6"/>
      <c r="F80" s="6" t="s">
        <v>8</v>
      </c>
      <c r="G80" s="6"/>
      <c r="H80" s="6" t="s">
        <v>8</v>
      </c>
      <c r="I80" s="6" t="s">
        <v>8</v>
      </c>
      <c r="J80" s="6"/>
      <c r="K80" s="15"/>
      <c r="M80" s="62">
        <f>SUM(M7:M79)</f>
        <v>159216.37502400001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7181-DD8E-4C70-B29D-8B6097B49B1F}">
  <sheetPr>
    <pageSetUpPr fitToPage="1"/>
  </sheetPr>
  <dimension ref="A1:Q158"/>
  <sheetViews>
    <sheetView workbookViewId="0">
      <selection activeCell="P7" sqref="P7"/>
    </sheetView>
  </sheetViews>
  <sheetFormatPr defaultRowHeight="14.5" x14ac:dyDescent="0.35"/>
  <cols>
    <col min="1" max="1" width="34.7265625" bestFit="1" customWidth="1"/>
    <col min="2" max="2" width="17.1796875" bestFit="1" customWidth="1"/>
    <col min="3" max="3" width="17" bestFit="1" customWidth="1"/>
    <col min="4" max="4" width="11" bestFit="1" customWidth="1"/>
    <col min="5" max="5" width="10.1796875" bestFit="1" customWidth="1"/>
    <col min="6" max="6" width="13.90625" bestFit="1" customWidth="1"/>
    <col min="7" max="7" width="9.90625" bestFit="1" customWidth="1"/>
    <col min="8" max="8" width="17.26953125" bestFit="1" customWidth="1"/>
    <col min="9" max="9" width="11" bestFit="1" customWidth="1"/>
    <col min="11" max="11" width="16.08984375" bestFit="1" customWidth="1"/>
    <col min="13" max="13" width="15.90625" bestFit="1" customWidth="1"/>
    <col min="14" max="14" width="13.7265625" bestFit="1" customWidth="1"/>
    <col min="17" max="17" width="11.81640625" bestFit="1" customWidth="1"/>
  </cols>
  <sheetData>
    <row r="1" spans="1:17" ht="58" x14ac:dyDescent="0.35">
      <c r="A1" s="2" t="s">
        <v>0</v>
      </c>
      <c r="B1" s="25" t="s">
        <v>1</v>
      </c>
      <c r="C1" s="4" t="s">
        <v>2</v>
      </c>
      <c r="D1" s="4" t="s">
        <v>3</v>
      </c>
      <c r="E1" s="7" t="s">
        <v>586</v>
      </c>
      <c r="F1" s="4" t="s">
        <v>4</v>
      </c>
      <c r="G1" s="7" t="s">
        <v>585</v>
      </c>
      <c r="H1" s="25" t="s">
        <v>5</v>
      </c>
      <c r="I1" s="4" t="s">
        <v>6</v>
      </c>
      <c r="J1" s="4"/>
      <c r="K1" s="26" t="s">
        <v>589</v>
      </c>
      <c r="M1" s="27" t="s">
        <v>588</v>
      </c>
      <c r="N1" s="10" t="s">
        <v>590</v>
      </c>
      <c r="Q1" s="28" t="s">
        <v>610</v>
      </c>
    </row>
    <row r="2" spans="1:17" x14ac:dyDescent="0.3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2"/>
      <c r="L2" s="13"/>
      <c r="M2" s="14" t="s">
        <v>965</v>
      </c>
    </row>
    <row r="4" spans="1:17" x14ac:dyDescent="0.35">
      <c r="A4" s="1" t="s">
        <v>60</v>
      </c>
      <c r="B4" s="6">
        <v>222958</v>
      </c>
      <c r="C4" s="6">
        <v>0</v>
      </c>
      <c r="D4" s="6">
        <v>0</v>
      </c>
      <c r="E4" s="6"/>
      <c r="F4" s="6">
        <v>222958</v>
      </c>
      <c r="G4" s="6">
        <f>B4+E4</f>
        <v>222958</v>
      </c>
      <c r="H4" s="6">
        <v>153597.84</v>
      </c>
      <c r="I4" s="6">
        <v>69360.160000000003</v>
      </c>
      <c r="J4" s="6"/>
      <c r="K4" s="16">
        <f>H4/21*26</f>
        <v>190168.75428571427</v>
      </c>
      <c r="M4" s="16">
        <v>196188.72000000003</v>
      </c>
      <c r="Q4" s="9">
        <f>M4</f>
        <v>196188.72000000003</v>
      </c>
    </row>
    <row r="5" spans="1:17" x14ac:dyDescent="0.35">
      <c r="A5" s="1" t="s">
        <v>61</v>
      </c>
      <c r="B5" s="6" t="s">
        <v>8</v>
      </c>
      <c r="C5" s="6" t="s">
        <v>8</v>
      </c>
      <c r="D5" s="6" t="s">
        <v>8</v>
      </c>
      <c r="E5" s="6"/>
      <c r="F5" s="6" t="s">
        <v>8</v>
      </c>
      <c r="G5" s="6"/>
      <c r="H5" s="6" t="s">
        <v>8</v>
      </c>
      <c r="I5" s="6" t="s">
        <v>8</v>
      </c>
      <c r="J5" s="6"/>
      <c r="K5" s="15"/>
      <c r="M5" s="16"/>
    </row>
    <row r="6" spans="1:17" x14ac:dyDescent="0.35">
      <c r="A6" t="s">
        <v>8</v>
      </c>
      <c r="B6" s="6"/>
      <c r="C6" s="6"/>
      <c r="D6" s="6"/>
      <c r="E6" s="6"/>
      <c r="F6" s="6"/>
      <c r="G6" s="6"/>
      <c r="H6" s="6"/>
      <c r="I6" s="6"/>
      <c r="J6" s="6"/>
      <c r="K6" s="15"/>
      <c r="M6" s="16"/>
    </row>
    <row r="7" spans="1:17" x14ac:dyDescent="0.35">
      <c r="A7" s="1" t="s">
        <v>12</v>
      </c>
      <c r="B7" s="6">
        <v>7500</v>
      </c>
      <c r="C7" s="6">
        <v>0</v>
      </c>
      <c r="D7" s="6">
        <v>0</v>
      </c>
      <c r="E7" s="6">
        <v>-7500</v>
      </c>
      <c r="F7" s="6">
        <v>7500</v>
      </c>
      <c r="G7" s="6">
        <f>B7+E7</f>
        <v>0</v>
      </c>
      <c r="H7" s="6">
        <v>0</v>
      </c>
      <c r="I7" s="6">
        <v>7500</v>
      </c>
      <c r="J7" s="6"/>
      <c r="K7" s="16">
        <f>H7/21*26</f>
        <v>0</v>
      </c>
      <c r="M7" s="16">
        <v>500</v>
      </c>
      <c r="N7" s="34" t="s">
        <v>966</v>
      </c>
      <c r="O7" s="34"/>
      <c r="Q7" s="9"/>
    </row>
    <row r="8" spans="1:17" x14ac:dyDescent="0.35">
      <c r="A8" s="1" t="s">
        <v>62</v>
      </c>
      <c r="B8" s="6" t="s">
        <v>8</v>
      </c>
      <c r="C8" s="6" t="s">
        <v>8</v>
      </c>
      <c r="D8" s="6" t="s">
        <v>8</v>
      </c>
      <c r="E8" s="6"/>
      <c r="F8" s="6" t="s">
        <v>8</v>
      </c>
      <c r="G8" s="6"/>
      <c r="H8" s="6" t="s">
        <v>8</v>
      </c>
      <c r="I8" s="6" t="s">
        <v>8</v>
      </c>
      <c r="J8" s="6"/>
      <c r="K8" s="15"/>
      <c r="M8" s="16"/>
    </row>
    <row r="9" spans="1:17" x14ac:dyDescent="0.35">
      <c r="A9" t="s">
        <v>8</v>
      </c>
      <c r="B9" s="6"/>
      <c r="C9" s="6"/>
      <c r="D9" s="6"/>
      <c r="E9" s="6"/>
      <c r="F9" s="6"/>
      <c r="G9" s="6"/>
      <c r="H9" s="6"/>
      <c r="I9" s="6"/>
      <c r="J9" s="6"/>
      <c r="K9" s="15"/>
      <c r="M9" s="16"/>
    </row>
    <row r="10" spans="1:17" x14ac:dyDescent="0.35">
      <c r="A10" s="1" t="s">
        <v>63</v>
      </c>
      <c r="B10" s="6">
        <v>0</v>
      </c>
      <c r="C10" s="6">
        <v>0</v>
      </c>
      <c r="D10" s="6">
        <v>0</v>
      </c>
      <c r="E10" s="6"/>
      <c r="F10" s="6">
        <v>0</v>
      </c>
      <c r="G10" s="6">
        <f>B10+E10</f>
        <v>0</v>
      </c>
      <c r="H10" s="6">
        <v>0</v>
      </c>
      <c r="I10" s="6">
        <v>0</v>
      </c>
      <c r="J10" s="6"/>
      <c r="K10" s="15">
        <v>0</v>
      </c>
      <c r="M10" s="16">
        <v>0</v>
      </c>
      <c r="N10" s="43" t="s">
        <v>615</v>
      </c>
      <c r="O10" s="43"/>
    </row>
    <row r="11" spans="1:17" x14ac:dyDescent="0.35">
      <c r="A11" s="1" t="s">
        <v>64</v>
      </c>
      <c r="B11" s="6" t="s">
        <v>8</v>
      </c>
      <c r="C11" s="6" t="s">
        <v>8</v>
      </c>
      <c r="D11" s="6" t="s">
        <v>8</v>
      </c>
      <c r="E11" s="6"/>
      <c r="F11" s="6" t="s">
        <v>8</v>
      </c>
      <c r="G11" s="6"/>
      <c r="H11" s="6" t="s">
        <v>8</v>
      </c>
      <c r="I11" s="6" t="s">
        <v>8</v>
      </c>
      <c r="J11" s="6"/>
      <c r="K11" s="15"/>
      <c r="M11" s="16"/>
    </row>
    <row r="12" spans="1:17" x14ac:dyDescent="0.35">
      <c r="A12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15"/>
      <c r="M12" s="16"/>
    </row>
    <row r="13" spans="1:17" x14ac:dyDescent="0.35">
      <c r="A13" s="1" t="s">
        <v>65</v>
      </c>
      <c r="B13" s="6">
        <v>17056</v>
      </c>
      <c r="C13" s="6">
        <v>0</v>
      </c>
      <c r="D13" s="6">
        <v>0</v>
      </c>
      <c r="E13" s="6"/>
      <c r="F13" s="6">
        <v>17056</v>
      </c>
      <c r="G13" s="6">
        <f>B13+E13</f>
        <v>17056</v>
      </c>
      <c r="H13" s="6">
        <v>11736.77</v>
      </c>
      <c r="I13" s="6">
        <v>5319.23</v>
      </c>
      <c r="J13" s="6"/>
      <c r="K13" s="16">
        <f>H13/21*26</f>
        <v>14531.239047619049</v>
      </c>
      <c r="M13" s="16">
        <v>15008.43708</v>
      </c>
      <c r="Q13" s="9">
        <f>M13</f>
        <v>15008.43708</v>
      </c>
    </row>
    <row r="14" spans="1:17" x14ac:dyDescent="0.35">
      <c r="A14" s="1" t="s">
        <v>66</v>
      </c>
      <c r="B14" s="6" t="s">
        <v>8</v>
      </c>
      <c r="C14" s="6" t="s">
        <v>8</v>
      </c>
      <c r="D14" s="6" t="s">
        <v>8</v>
      </c>
      <c r="E14" s="6"/>
      <c r="F14" s="6" t="s">
        <v>8</v>
      </c>
      <c r="G14" s="6"/>
      <c r="H14" s="6" t="s">
        <v>8</v>
      </c>
      <c r="I14" s="6" t="s">
        <v>8</v>
      </c>
      <c r="J14" s="6"/>
      <c r="K14" s="15"/>
      <c r="M14" s="16"/>
    </row>
    <row r="15" spans="1:17" x14ac:dyDescent="0.35">
      <c r="A15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15"/>
      <c r="M15" s="16"/>
    </row>
    <row r="16" spans="1:17" x14ac:dyDescent="0.35">
      <c r="A16" s="1" t="s">
        <v>16</v>
      </c>
      <c r="B16" s="6">
        <v>11259</v>
      </c>
      <c r="C16" s="6">
        <v>0</v>
      </c>
      <c r="D16" s="6">
        <v>0</v>
      </c>
      <c r="E16" s="6"/>
      <c r="F16" s="6">
        <v>11259</v>
      </c>
      <c r="G16" s="6">
        <f>B16+E16</f>
        <v>11259</v>
      </c>
      <c r="H16" s="6">
        <v>7838.65</v>
      </c>
      <c r="I16" s="6">
        <v>3420.35</v>
      </c>
      <c r="J16" s="6"/>
      <c r="K16" s="16">
        <f>H16/21*26</f>
        <v>9704.9952380952382</v>
      </c>
      <c r="M16" s="16">
        <v>9632.8661520000005</v>
      </c>
      <c r="Q16" s="9">
        <f>M16</f>
        <v>9632.8661520000005</v>
      </c>
    </row>
    <row r="17" spans="1:17" x14ac:dyDescent="0.35">
      <c r="A17" s="1" t="s">
        <v>67</v>
      </c>
      <c r="B17" s="6" t="s">
        <v>8</v>
      </c>
      <c r="C17" s="6" t="s">
        <v>8</v>
      </c>
      <c r="D17" s="6" t="s">
        <v>8</v>
      </c>
      <c r="E17" s="6"/>
      <c r="F17" s="6" t="s">
        <v>8</v>
      </c>
      <c r="G17" s="6"/>
      <c r="H17" s="6" t="s">
        <v>8</v>
      </c>
      <c r="I17" s="6" t="s">
        <v>8</v>
      </c>
      <c r="J17" s="6"/>
      <c r="K17" s="15"/>
      <c r="M17" s="16"/>
    </row>
    <row r="18" spans="1:17" x14ac:dyDescent="0.35">
      <c r="A18" t="s">
        <v>8</v>
      </c>
      <c r="B18" s="6"/>
      <c r="C18" s="6"/>
      <c r="D18" s="6"/>
      <c r="E18" s="6"/>
      <c r="F18" s="6"/>
      <c r="G18" s="6"/>
      <c r="H18" s="6"/>
      <c r="I18" s="6"/>
      <c r="J18" s="6"/>
      <c r="K18" s="15"/>
      <c r="M18" s="16"/>
    </row>
    <row r="19" spans="1:17" x14ac:dyDescent="0.35">
      <c r="A19" s="1" t="s">
        <v>18</v>
      </c>
      <c r="B19" s="6">
        <v>31690</v>
      </c>
      <c r="C19" s="6">
        <v>0</v>
      </c>
      <c r="D19" s="6">
        <v>0</v>
      </c>
      <c r="E19" s="6"/>
      <c r="F19" s="6">
        <v>31690</v>
      </c>
      <c r="G19" s="6">
        <f>B19+E19</f>
        <v>31690</v>
      </c>
      <c r="H19" s="6">
        <v>22621.24</v>
      </c>
      <c r="I19" s="6">
        <v>9068.76</v>
      </c>
      <c r="J19" s="6"/>
      <c r="K19" s="16">
        <f>H19/21*26</f>
        <v>28007.249523809525</v>
      </c>
      <c r="M19" s="16">
        <v>32323.56</v>
      </c>
      <c r="Q19" s="9">
        <f>M19</f>
        <v>32323.56</v>
      </c>
    </row>
    <row r="20" spans="1:17" x14ac:dyDescent="0.35">
      <c r="A20" s="1" t="s">
        <v>68</v>
      </c>
      <c r="B20" s="6" t="s">
        <v>8</v>
      </c>
      <c r="C20" s="6" t="s">
        <v>8</v>
      </c>
      <c r="D20" s="6" t="s">
        <v>8</v>
      </c>
      <c r="E20" s="6"/>
      <c r="F20" s="6" t="s">
        <v>8</v>
      </c>
      <c r="G20" s="6"/>
      <c r="H20" s="6" t="s">
        <v>8</v>
      </c>
      <c r="I20" s="6" t="s">
        <v>8</v>
      </c>
      <c r="J20" s="6"/>
      <c r="K20" s="15"/>
      <c r="M20" s="16"/>
    </row>
    <row r="21" spans="1:17" x14ac:dyDescent="0.35">
      <c r="A21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15"/>
      <c r="M21" s="16"/>
    </row>
    <row r="22" spans="1:17" x14ac:dyDescent="0.35">
      <c r="A22" s="1" t="s">
        <v>69</v>
      </c>
      <c r="B22" s="6">
        <v>0</v>
      </c>
      <c r="C22" s="6">
        <v>0</v>
      </c>
      <c r="D22" s="6">
        <v>0</v>
      </c>
      <c r="E22" s="6"/>
      <c r="F22" s="6">
        <v>0</v>
      </c>
      <c r="G22" s="6">
        <f>B22+E22</f>
        <v>0</v>
      </c>
      <c r="H22" s="6">
        <v>0</v>
      </c>
      <c r="I22" s="6">
        <v>0</v>
      </c>
      <c r="J22" s="6"/>
      <c r="K22" s="15">
        <v>0</v>
      </c>
      <c r="M22" s="16">
        <v>0</v>
      </c>
    </row>
    <row r="23" spans="1:17" x14ac:dyDescent="0.35">
      <c r="A23" s="1" t="s">
        <v>70</v>
      </c>
      <c r="B23" s="6" t="s">
        <v>8</v>
      </c>
      <c r="C23" s="6" t="s">
        <v>8</v>
      </c>
      <c r="D23" s="6" t="s">
        <v>8</v>
      </c>
      <c r="E23" s="6"/>
      <c r="F23" s="6" t="s">
        <v>8</v>
      </c>
      <c r="G23" s="6"/>
      <c r="H23" s="6" t="s">
        <v>8</v>
      </c>
      <c r="I23" s="6" t="s">
        <v>8</v>
      </c>
      <c r="J23" s="6"/>
      <c r="K23" s="15"/>
      <c r="M23" s="16"/>
    </row>
    <row r="24" spans="1:17" x14ac:dyDescent="0.35">
      <c r="A24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15"/>
      <c r="M24" s="16"/>
    </row>
    <row r="25" spans="1:17" x14ac:dyDescent="0.35">
      <c r="A25" s="1" t="s">
        <v>20</v>
      </c>
      <c r="B25" s="6">
        <v>4000</v>
      </c>
      <c r="C25" s="6">
        <v>3000</v>
      </c>
      <c r="D25" s="6">
        <v>0</v>
      </c>
      <c r="E25" s="6">
        <v>-1000</v>
      </c>
      <c r="F25" s="6">
        <v>7000</v>
      </c>
      <c r="G25" s="6">
        <f>B25+E25</f>
        <v>3000</v>
      </c>
      <c r="H25" s="6">
        <v>2118.75</v>
      </c>
      <c r="I25" s="6">
        <v>4881.25</v>
      </c>
      <c r="J25" s="6"/>
      <c r="K25" s="15">
        <v>3000</v>
      </c>
      <c r="M25" s="16">
        <v>3150</v>
      </c>
      <c r="N25" s="34" t="s">
        <v>949</v>
      </c>
      <c r="O25" s="34"/>
    </row>
    <row r="26" spans="1:17" x14ac:dyDescent="0.35">
      <c r="A26" s="1" t="s">
        <v>71</v>
      </c>
      <c r="B26" s="6" t="s">
        <v>8</v>
      </c>
      <c r="C26" s="6" t="s">
        <v>8</v>
      </c>
      <c r="D26" s="6" t="s">
        <v>8</v>
      </c>
      <c r="E26" s="6"/>
      <c r="F26" s="6" t="s">
        <v>8</v>
      </c>
      <c r="G26" s="6"/>
      <c r="H26" s="6" t="s">
        <v>8</v>
      </c>
      <c r="I26" s="6" t="s">
        <v>8</v>
      </c>
      <c r="J26" s="6"/>
      <c r="K26" s="15"/>
      <c r="M26" s="16"/>
    </row>
    <row r="27" spans="1:17" x14ac:dyDescent="0.35">
      <c r="A27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15"/>
      <c r="M27" s="16"/>
    </row>
    <row r="28" spans="1:17" x14ac:dyDescent="0.35">
      <c r="A28" s="1" t="s">
        <v>72</v>
      </c>
      <c r="B28" s="6">
        <v>8000</v>
      </c>
      <c r="C28" s="6">
        <v>0</v>
      </c>
      <c r="D28" s="6">
        <v>0</v>
      </c>
      <c r="E28" s="6"/>
      <c r="F28" s="6">
        <v>8000</v>
      </c>
      <c r="G28" s="6">
        <f>B28+E28</f>
        <v>8000</v>
      </c>
      <c r="H28" s="6">
        <v>6926.17</v>
      </c>
      <c r="I28" s="6">
        <v>1073.83</v>
      </c>
      <c r="J28" s="6"/>
      <c r="K28" s="15">
        <v>8000</v>
      </c>
      <c r="M28" s="16">
        <v>8000</v>
      </c>
    </row>
    <row r="29" spans="1:17" x14ac:dyDescent="0.35">
      <c r="A29" s="1" t="s">
        <v>73</v>
      </c>
      <c r="B29" s="6" t="s">
        <v>8</v>
      </c>
      <c r="C29" s="6" t="s">
        <v>8</v>
      </c>
      <c r="D29" s="6" t="s">
        <v>8</v>
      </c>
      <c r="E29" s="6"/>
      <c r="F29" s="6" t="s">
        <v>8</v>
      </c>
      <c r="G29" s="6"/>
      <c r="H29" s="6" t="s">
        <v>8</v>
      </c>
      <c r="I29" s="6" t="s">
        <v>8</v>
      </c>
      <c r="J29" s="6"/>
      <c r="K29" s="15"/>
      <c r="M29" s="16"/>
    </row>
    <row r="30" spans="1:17" x14ac:dyDescent="0.35">
      <c r="A30" t="s">
        <v>8</v>
      </c>
      <c r="B30" s="6"/>
      <c r="C30" s="6"/>
      <c r="D30" s="6"/>
      <c r="E30" s="6"/>
      <c r="F30" s="6"/>
      <c r="G30" s="6"/>
      <c r="H30" s="6"/>
      <c r="I30" s="6"/>
      <c r="J30" s="6"/>
      <c r="K30" s="15"/>
      <c r="M30" s="16"/>
    </row>
    <row r="31" spans="1:17" x14ac:dyDescent="0.35">
      <c r="A31" s="1" t="s">
        <v>74</v>
      </c>
      <c r="B31" s="6">
        <v>9445</v>
      </c>
      <c r="C31" s="6">
        <v>59027.040000000001</v>
      </c>
      <c r="D31" s="6">
        <v>0</v>
      </c>
      <c r="E31" s="6">
        <f>59027.04-9445</f>
        <v>49582.04</v>
      </c>
      <c r="F31" s="6">
        <v>68472.039999999994</v>
      </c>
      <c r="G31" s="6">
        <f>B31+E31</f>
        <v>59027.040000000001</v>
      </c>
      <c r="H31" s="6">
        <v>44801.31</v>
      </c>
      <c r="I31" s="6">
        <v>23670.73</v>
      </c>
      <c r="J31" s="6"/>
      <c r="K31" s="15">
        <v>10000</v>
      </c>
      <c r="M31" s="16">
        <v>10000</v>
      </c>
    </row>
    <row r="32" spans="1:17" x14ac:dyDescent="0.35">
      <c r="A32" s="1" t="s">
        <v>75</v>
      </c>
      <c r="B32" s="6" t="s">
        <v>8</v>
      </c>
      <c r="C32" s="6" t="s">
        <v>8</v>
      </c>
      <c r="D32" s="6" t="s">
        <v>8</v>
      </c>
      <c r="E32" s="6"/>
      <c r="F32" s="6" t="s">
        <v>8</v>
      </c>
      <c r="G32" s="6"/>
      <c r="H32" s="6" t="s">
        <v>8</v>
      </c>
      <c r="I32" s="6" t="s">
        <v>8</v>
      </c>
      <c r="J32" s="6"/>
      <c r="K32" s="15"/>
      <c r="M32" s="16"/>
    </row>
    <row r="33" spans="1:13" x14ac:dyDescent="0.35">
      <c r="A33" t="s">
        <v>8</v>
      </c>
      <c r="B33" s="6"/>
      <c r="C33" s="6"/>
      <c r="D33" s="6"/>
      <c r="E33" s="6"/>
      <c r="F33" s="6"/>
      <c r="G33" s="6"/>
      <c r="H33" s="6"/>
      <c r="I33" s="6"/>
      <c r="J33" s="6"/>
      <c r="K33" s="15"/>
      <c r="M33" s="16"/>
    </row>
    <row r="34" spans="1:13" x14ac:dyDescent="0.35">
      <c r="A34" s="1" t="s">
        <v>76</v>
      </c>
      <c r="B34" s="6">
        <v>6800</v>
      </c>
      <c r="C34" s="6">
        <v>0</v>
      </c>
      <c r="D34" s="6">
        <v>0</v>
      </c>
      <c r="E34" s="6"/>
      <c r="F34" s="6">
        <v>6800</v>
      </c>
      <c r="G34" s="6">
        <f>B34+E34</f>
        <v>6800</v>
      </c>
      <c r="H34" s="6">
        <v>4875</v>
      </c>
      <c r="I34" s="6">
        <v>1925</v>
      </c>
      <c r="J34" s="6"/>
      <c r="K34" s="15">
        <v>6800</v>
      </c>
      <c r="M34" s="16">
        <v>6800</v>
      </c>
    </row>
    <row r="35" spans="1:13" x14ac:dyDescent="0.35">
      <c r="A35" s="1" t="s">
        <v>77</v>
      </c>
      <c r="B35" s="6" t="s">
        <v>8</v>
      </c>
      <c r="C35" s="6" t="s">
        <v>8</v>
      </c>
      <c r="D35" s="6" t="s">
        <v>8</v>
      </c>
      <c r="E35" s="6"/>
      <c r="F35" s="6" t="s">
        <v>8</v>
      </c>
      <c r="G35" s="6"/>
      <c r="H35" s="6" t="s">
        <v>8</v>
      </c>
      <c r="I35" s="6" t="s">
        <v>8</v>
      </c>
      <c r="J35" s="6"/>
      <c r="K35" s="15"/>
      <c r="M35" s="16"/>
    </row>
    <row r="36" spans="1:13" x14ac:dyDescent="0.35">
      <c r="A36" t="s">
        <v>8</v>
      </c>
      <c r="B36" s="6"/>
      <c r="C36" s="6"/>
      <c r="D36" s="6"/>
      <c r="E36" s="6"/>
      <c r="F36" s="6"/>
      <c r="G36" s="6"/>
      <c r="H36" s="6"/>
      <c r="I36" s="6"/>
      <c r="J36" s="6"/>
      <c r="K36" s="15"/>
      <c r="M36" s="16"/>
    </row>
    <row r="37" spans="1:13" x14ac:dyDescent="0.35">
      <c r="A37" s="1" t="s">
        <v>22</v>
      </c>
      <c r="B37" s="6">
        <v>3000</v>
      </c>
      <c r="C37" s="6">
        <v>2500</v>
      </c>
      <c r="D37" s="6">
        <v>0</v>
      </c>
      <c r="E37" s="6">
        <v>-500</v>
      </c>
      <c r="F37" s="6">
        <v>5500</v>
      </c>
      <c r="G37" s="6">
        <f>B37+E37</f>
        <v>2500</v>
      </c>
      <c r="H37" s="6">
        <v>3000.35</v>
      </c>
      <c r="I37" s="6">
        <v>2499.65</v>
      </c>
      <c r="J37" s="6"/>
      <c r="K37" s="15">
        <v>3000</v>
      </c>
      <c r="M37" s="16">
        <v>5350</v>
      </c>
    </row>
    <row r="38" spans="1:13" x14ac:dyDescent="0.35">
      <c r="A38" s="1" t="s">
        <v>78</v>
      </c>
      <c r="B38" s="6" t="s">
        <v>8</v>
      </c>
      <c r="C38" s="6" t="s">
        <v>8</v>
      </c>
      <c r="D38" s="6" t="s">
        <v>8</v>
      </c>
      <c r="E38" s="6"/>
      <c r="F38" s="6" t="s">
        <v>8</v>
      </c>
      <c r="G38" s="6"/>
      <c r="H38" s="6" t="s">
        <v>8</v>
      </c>
      <c r="I38" s="6" t="s">
        <v>8</v>
      </c>
      <c r="J38" s="6"/>
      <c r="K38" s="15"/>
      <c r="M38" s="16"/>
    </row>
    <row r="39" spans="1:13" x14ac:dyDescent="0.35">
      <c r="A39" t="s">
        <v>8</v>
      </c>
      <c r="B39" s="6"/>
      <c r="C39" s="6"/>
      <c r="D39" s="6"/>
      <c r="E39" s="6"/>
      <c r="F39" s="6"/>
      <c r="G39" s="6"/>
      <c r="H39" s="6"/>
      <c r="I39" s="6"/>
      <c r="J39" s="6"/>
      <c r="K39" s="15"/>
      <c r="M39" s="16"/>
    </row>
    <row r="40" spans="1:13" x14ac:dyDescent="0.35">
      <c r="A40" s="1" t="s">
        <v>24</v>
      </c>
      <c r="B40" s="6">
        <v>2300</v>
      </c>
      <c r="C40" s="6">
        <v>0</v>
      </c>
      <c r="D40" s="6">
        <v>0</v>
      </c>
      <c r="E40" s="6"/>
      <c r="F40" s="6">
        <v>2300</v>
      </c>
      <c r="G40" s="6">
        <f>B40+E40</f>
        <v>2300</v>
      </c>
      <c r="H40" s="6">
        <v>2034.35</v>
      </c>
      <c r="I40" s="6">
        <v>265.64999999999998</v>
      </c>
      <c r="J40" s="6"/>
      <c r="K40" s="15">
        <v>2300</v>
      </c>
      <c r="M40" s="16">
        <v>2300</v>
      </c>
    </row>
    <row r="41" spans="1:13" x14ac:dyDescent="0.35">
      <c r="A41" s="1" t="s">
        <v>79</v>
      </c>
      <c r="B41" s="6" t="s">
        <v>8</v>
      </c>
      <c r="C41" s="6" t="s">
        <v>8</v>
      </c>
      <c r="D41" s="6" t="s">
        <v>8</v>
      </c>
      <c r="E41" s="6"/>
      <c r="F41" s="6" t="s">
        <v>8</v>
      </c>
      <c r="G41" s="6"/>
      <c r="H41" s="6" t="s">
        <v>8</v>
      </c>
      <c r="I41" s="6" t="s">
        <v>8</v>
      </c>
      <c r="J41" s="6"/>
      <c r="K41" s="15"/>
      <c r="M41" s="16"/>
    </row>
    <row r="42" spans="1:13" x14ac:dyDescent="0.35">
      <c r="A42" t="s">
        <v>8</v>
      </c>
      <c r="B42" s="6"/>
      <c r="C42" s="6"/>
      <c r="D42" s="6"/>
      <c r="E42" s="6"/>
      <c r="F42" s="6"/>
      <c r="G42" s="6"/>
      <c r="H42" s="6"/>
      <c r="I42" s="6"/>
      <c r="J42" s="6"/>
      <c r="K42" s="15"/>
      <c r="M42" s="16"/>
    </row>
    <row r="43" spans="1:13" x14ac:dyDescent="0.35">
      <c r="A43" s="1" t="s">
        <v>26</v>
      </c>
      <c r="B43" s="6">
        <v>10000</v>
      </c>
      <c r="C43" s="6">
        <v>0</v>
      </c>
      <c r="D43" s="6">
        <v>0</v>
      </c>
      <c r="E43" s="6"/>
      <c r="F43" s="6">
        <v>10000</v>
      </c>
      <c r="G43" s="6">
        <f>B43+E43</f>
        <v>10000</v>
      </c>
      <c r="H43" s="6">
        <v>6841.06</v>
      </c>
      <c r="I43" s="6">
        <v>3158.94</v>
      </c>
      <c r="J43" s="6"/>
      <c r="K43" s="15">
        <v>10000</v>
      </c>
      <c r="M43" s="16">
        <v>10000</v>
      </c>
    </row>
    <row r="44" spans="1:13" x14ac:dyDescent="0.35">
      <c r="A44" s="1" t="s">
        <v>80</v>
      </c>
      <c r="B44" s="6" t="s">
        <v>8</v>
      </c>
      <c r="C44" s="6" t="s">
        <v>8</v>
      </c>
      <c r="D44" s="6" t="s">
        <v>8</v>
      </c>
      <c r="E44" s="6"/>
      <c r="F44" s="6" t="s">
        <v>8</v>
      </c>
      <c r="G44" s="6"/>
      <c r="H44" s="6" t="s">
        <v>8</v>
      </c>
      <c r="I44" s="6" t="s">
        <v>8</v>
      </c>
      <c r="J44" s="6"/>
      <c r="K44" s="15"/>
      <c r="M44" s="16"/>
    </row>
    <row r="45" spans="1:13" x14ac:dyDescent="0.35">
      <c r="A45" t="s">
        <v>8</v>
      </c>
      <c r="B45" s="6"/>
      <c r="C45" s="6"/>
      <c r="D45" s="6"/>
      <c r="E45" s="6"/>
      <c r="F45" s="6"/>
      <c r="G45" s="6"/>
      <c r="H45" s="6"/>
      <c r="I45" s="6"/>
      <c r="J45" s="6"/>
      <c r="K45" s="15"/>
      <c r="M45" s="16"/>
    </row>
    <row r="46" spans="1:13" x14ac:dyDescent="0.35">
      <c r="A46" s="1" t="s">
        <v>28</v>
      </c>
      <c r="B46" s="6">
        <v>700</v>
      </c>
      <c r="C46" s="6">
        <v>900</v>
      </c>
      <c r="D46" s="6">
        <v>0</v>
      </c>
      <c r="E46" s="6">
        <v>200</v>
      </c>
      <c r="F46" s="6">
        <v>1600</v>
      </c>
      <c r="G46" s="6">
        <f>B46+E46</f>
        <v>900</v>
      </c>
      <c r="H46" s="6">
        <v>883</v>
      </c>
      <c r="I46" s="6">
        <v>717</v>
      </c>
      <c r="J46" s="6"/>
      <c r="K46" s="15">
        <v>900</v>
      </c>
      <c r="M46" s="16">
        <v>900</v>
      </c>
    </row>
    <row r="47" spans="1:13" x14ac:dyDescent="0.35">
      <c r="A47" s="1" t="s">
        <v>81</v>
      </c>
      <c r="B47" s="6" t="s">
        <v>8</v>
      </c>
      <c r="C47" s="6" t="s">
        <v>8</v>
      </c>
      <c r="D47" s="6" t="s">
        <v>8</v>
      </c>
      <c r="E47" s="6"/>
      <c r="F47" s="6" t="s">
        <v>8</v>
      </c>
      <c r="G47" s="6"/>
      <c r="H47" s="6" t="s">
        <v>8</v>
      </c>
      <c r="I47" s="6" t="s">
        <v>8</v>
      </c>
      <c r="J47" s="6"/>
      <c r="K47" s="15"/>
      <c r="M47" s="16"/>
    </row>
    <row r="48" spans="1:13" x14ac:dyDescent="0.35">
      <c r="A48" t="s">
        <v>8</v>
      </c>
      <c r="B48" s="6"/>
      <c r="C48" s="6"/>
      <c r="D48" s="6"/>
      <c r="E48" s="6"/>
      <c r="F48" s="6"/>
      <c r="G48" s="6"/>
      <c r="H48" s="6"/>
      <c r="I48" s="6"/>
      <c r="J48" s="6"/>
      <c r="K48" s="15"/>
      <c r="M48" s="16"/>
    </row>
    <row r="49" spans="1:14" x14ac:dyDescent="0.35">
      <c r="A49" s="1" t="s">
        <v>82</v>
      </c>
      <c r="B49" s="6">
        <v>1500</v>
      </c>
      <c r="C49" s="6">
        <v>1200</v>
      </c>
      <c r="D49" s="6">
        <v>0</v>
      </c>
      <c r="E49" s="6">
        <v>-300</v>
      </c>
      <c r="F49" s="6">
        <v>2700</v>
      </c>
      <c r="G49" s="6">
        <f>B49+E49</f>
        <v>1200</v>
      </c>
      <c r="H49" s="6">
        <v>1133.45</v>
      </c>
      <c r="I49" s="6">
        <v>1566.55</v>
      </c>
      <c r="J49" s="6"/>
      <c r="K49" s="15">
        <v>1200</v>
      </c>
      <c r="M49" s="16">
        <v>2000</v>
      </c>
      <c r="N49" s="34" t="s">
        <v>950</v>
      </c>
    </row>
    <row r="50" spans="1:14" x14ac:dyDescent="0.35">
      <c r="A50" s="1" t="s">
        <v>83</v>
      </c>
      <c r="B50" s="6" t="s">
        <v>8</v>
      </c>
      <c r="C50" s="6" t="s">
        <v>8</v>
      </c>
      <c r="D50" s="6" t="s">
        <v>8</v>
      </c>
      <c r="E50" s="6"/>
      <c r="F50" s="6" t="s">
        <v>8</v>
      </c>
      <c r="G50" s="6"/>
      <c r="H50" s="6" t="s">
        <v>8</v>
      </c>
      <c r="I50" s="6" t="s">
        <v>8</v>
      </c>
      <c r="J50" s="6"/>
      <c r="K50" s="15"/>
      <c r="M50" s="16"/>
    </row>
    <row r="51" spans="1:14" x14ac:dyDescent="0.35">
      <c r="A51" t="s">
        <v>8</v>
      </c>
      <c r="B51" s="6"/>
      <c r="C51" s="6"/>
      <c r="D51" s="6"/>
      <c r="E51" s="6"/>
      <c r="F51" s="6"/>
      <c r="G51" s="6"/>
      <c r="H51" s="6"/>
      <c r="I51" s="6"/>
      <c r="J51" s="6"/>
      <c r="K51" s="15"/>
      <c r="M51" s="16"/>
    </row>
    <row r="52" spans="1:14" x14ac:dyDescent="0.35">
      <c r="A52" s="1" t="s">
        <v>84</v>
      </c>
      <c r="B52" s="6">
        <v>100000</v>
      </c>
      <c r="C52" s="6">
        <v>65000</v>
      </c>
      <c r="D52" s="6">
        <v>0</v>
      </c>
      <c r="E52" s="6">
        <v>-35000</v>
      </c>
      <c r="F52" s="6">
        <v>195000</v>
      </c>
      <c r="G52" s="6">
        <f>B52+E52</f>
        <v>65000</v>
      </c>
      <c r="H52" s="6">
        <v>60875.31</v>
      </c>
      <c r="I52" s="6">
        <v>134124.69</v>
      </c>
      <c r="J52" s="6"/>
      <c r="K52" s="15">
        <v>65000</v>
      </c>
      <c r="M52" s="16">
        <v>35000</v>
      </c>
    </row>
    <row r="53" spans="1:14" x14ac:dyDescent="0.35">
      <c r="A53" s="1" t="s">
        <v>85</v>
      </c>
      <c r="B53" s="6" t="s">
        <v>8</v>
      </c>
      <c r="C53" s="6" t="s">
        <v>8</v>
      </c>
      <c r="D53" s="6" t="s">
        <v>8</v>
      </c>
      <c r="E53" s="6"/>
      <c r="F53" s="6" t="s">
        <v>8</v>
      </c>
      <c r="G53" s="6"/>
      <c r="H53" s="6" t="s">
        <v>8</v>
      </c>
      <c r="I53" s="6" t="s">
        <v>8</v>
      </c>
      <c r="J53" s="6"/>
      <c r="K53" s="15"/>
      <c r="M53" s="16"/>
    </row>
    <row r="54" spans="1:14" x14ac:dyDescent="0.35">
      <c r="A54" t="s">
        <v>8</v>
      </c>
      <c r="B54" s="6"/>
      <c r="C54" s="6"/>
      <c r="D54" s="6"/>
      <c r="E54" s="6"/>
      <c r="F54" s="6"/>
      <c r="G54" s="6"/>
      <c r="H54" s="6"/>
      <c r="I54" s="6"/>
      <c r="J54" s="6"/>
      <c r="K54" s="15"/>
      <c r="M54" s="16"/>
    </row>
    <row r="55" spans="1:14" x14ac:dyDescent="0.35">
      <c r="A55" s="1" t="s">
        <v>86</v>
      </c>
      <c r="B55" s="6">
        <v>0</v>
      </c>
      <c r="C55" s="6">
        <v>0</v>
      </c>
      <c r="D55" s="6">
        <v>0</v>
      </c>
      <c r="E55" s="6"/>
      <c r="F55" s="6">
        <v>0</v>
      </c>
      <c r="G55" s="6">
        <f>B55+E55</f>
        <v>0</v>
      </c>
      <c r="H55" s="6">
        <v>0</v>
      </c>
      <c r="I55" s="6">
        <v>0</v>
      </c>
      <c r="J55" s="6"/>
      <c r="K55" s="15">
        <v>0</v>
      </c>
      <c r="M55" s="16">
        <v>0</v>
      </c>
      <c r="N55" s="43" t="s">
        <v>615</v>
      </c>
    </row>
    <row r="56" spans="1:14" x14ac:dyDescent="0.35">
      <c r="A56" s="1" t="s">
        <v>87</v>
      </c>
      <c r="B56" s="6" t="s">
        <v>8</v>
      </c>
      <c r="C56" s="6" t="s">
        <v>8</v>
      </c>
      <c r="D56" s="6" t="s">
        <v>8</v>
      </c>
      <c r="E56" s="6"/>
      <c r="F56" s="6" t="s">
        <v>8</v>
      </c>
      <c r="G56" s="6"/>
      <c r="H56" s="6" t="s">
        <v>8</v>
      </c>
      <c r="I56" s="6" t="s">
        <v>8</v>
      </c>
      <c r="J56" s="6"/>
      <c r="K56" s="15"/>
      <c r="M56" s="16"/>
    </row>
    <row r="57" spans="1:14" x14ac:dyDescent="0.35">
      <c r="A57" t="s">
        <v>8</v>
      </c>
      <c r="B57" s="6"/>
      <c r="C57" s="6"/>
      <c r="D57" s="6"/>
      <c r="E57" s="6"/>
      <c r="F57" s="6"/>
      <c r="G57" s="6"/>
      <c r="H57" s="6"/>
      <c r="I57" s="6"/>
      <c r="J57" s="6"/>
      <c r="K57" s="15"/>
      <c r="M57" s="16"/>
    </row>
    <row r="58" spans="1:14" x14ac:dyDescent="0.35">
      <c r="A58" s="1" t="s">
        <v>88</v>
      </c>
      <c r="B58" s="6">
        <v>8500</v>
      </c>
      <c r="C58" s="6">
        <v>0</v>
      </c>
      <c r="D58" s="6">
        <v>0</v>
      </c>
      <c r="E58" s="6"/>
      <c r="F58" s="6">
        <v>8500</v>
      </c>
      <c r="G58" s="6">
        <f>B58+E58</f>
        <v>8500</v>
      </c>
      <c r="H58" s="6">
        <v>6559.17</v>
      </c>
      <c r="I58" s="6">
        <v>1940.83</v>
      </c>
      <c r="J58" s="6"/>
      <c r="K58" s="15">
        <v>8500</v>
      </c>
      <c r="M58" s="16">
        <v>8500</v>
      </c>
    </row>
    <row r="59" spans="1:14" x14ac:dyDescent="0.35">
      <c r="A59" s="1" t="s">
        <v>89</v>
      </c>
      <c r="B59" s="6" t="s">
        <v>8</v>
      </c>
      <c r="C59" s="6" t="s">
        <v>8</v>
      </c>
      <c r="D59" s="6" t="s">
        <v>8</v>
      </c>
      <c r="E59" s="6"/>
      <c r="F59" s="6" t="s">
        <v>8</v>
      </c>
      <c r="G59" s="6"/>
      <c r="H59" s="6" t="s">
        <v>8</v>
      </c>
      <c r="I59" s="6" t="s">
        <v>8</v>
      </c>
      <c r="J59" s="6"/>
      <c r="K59" s="15"/>
      <c r="M59" s="16"/>
    </row>
    <row r="60" spans="1:14" x14ac:dyDescent="0.35">
      <c r="A60" t="s">
        <v>8</v>
      </c>
      <c r="B60" s="6"/>
      <c r="C60" s="6"/>
      <c r="D60" s="6"/>
      <c r="E60" s="6"/>
      <c r="F60" s="6"/>
      <c r="G60" s="6"/>
      <c r="H60" s="6"/>
      <c r="I60" s="6"/>
      <c r="J60" s="6"/>
      <c r="K60" s="15"/>
      <c r="M60" s="16"/>
    </row>
    <row r="61" spans="1:14" x14ac:dyDescent="0.35">
      <c r="A61" s="1" t="s">
        <v>90</v>
      </c>
      <c r="B61" s="6">
        <v>4000</v>
      </c>
      <c r="C61" s="6">
        <v>214.22</v>
      </c>
      <c r="D61" s="6">
        <v>0</v>
      </c>
      <c r="E61" s="6">
        <f>-4000+214.22</f>
        <v>-3785.78</v>
      </c>
      <c r="F61" s="6">
        <v>4214.22</v>
      </c>
      <c r="G61" s="6">
        <f>B61+E61</f>
        <v>214.2199999999998</v>
      </c>
      <c r="H61" s="6">
        <v>214.22</v>
      </c>
      <c r="I61" s="6">
        <v>4000</v>
      </c>
      <c r="J61" s="6"/>
      <c r="K61" s="15">
        <v>500</v>
      </c>
      <c r="M61" s="16">
        <v>0</v>
      </c>
      <c r="N61" s="43" t="s">
        <v>615</v>
      </c>
    </row>
    <row r="62" spans="1:14" x14ac:dyDescent="0.35">
      <c r="A62" s="1" t="s">
        <v>91</v>
      </c>
      <c r="B62" s="6" t="s">
        <v>8</v>
      </c>
      <c r="C62" s="6" t="s">
        <v>8</v>
      </c>
      <c r="D62" s="6" t="s">
        <v>8</v>
      </c>
      <c r="E62" s="6"/>
      <c r="F62" s="6" t="s">
        <v>8</v>
      </c>
      <c r="G62" s="6"/>
      <c r="H62" s="6" t="s">
        <v>8</v>
      </c>
      <c r="I62" s="6" t="s">
        <v>8</v>
      </c>
      <c r="J62" s="6"/>
      <c r="K62" s="15"/>
      <c r="M62" s="16"/>
    </row>
    <row r="63" spans="1:14" x14ac:dyDescent="0.35">
      <c r="A63" t="s">
        <v>8</v>
      </c>
      <c r="B63" s="6"/>
      <c r="C63" s="6"/>
      <c r="D63" s="6"/>
      <c r="E63" s="6"/>
      <c r="F63" s="6"/>
      <c r="G63" s="6"/>
      <c r="H63" s="6"/>
      <c r="I63" s="6"/>
      <c r="J63" s="6"/>
      <c r="K63" s="15"/>
      <c r="M63" s="16"/>
    </row>
    <row r="64" spans="1:14" x14ac:dyDescent="0.35">
      <c r="A64" s="1" t="s">
        <v>38</v>
      </c>
      <c r="B64" s="6">
        <v>25000</v>
      </c>
      <c r="C64" s="6">
        <v>0</v>
      </c>
      <c r="D64" s="6">
        <v>0</v>
      </c>
      <c r="E64" s="6"/>
      <c r="F64" s="6">
        <v>25000</v>
      </c>
      <c r="G64" s="6">
        <f>B64+E64</f>
        <v>25000</v>
      </c>
      <c r="H64" s="6">
        <v>14781.39</v>
      </c>
      <c r="I64" s="6">
        <v>10218.61</v>
      </c>
      <c r="J64" s="6"/>
      <c r="K64" s="15">
        <v>25000</v>
      </c>
      <c r="M64" s="16">
        <v>20000</v>
      </c>
    </row>
    <row r="65" spans="1:17" x14ac:dyDescent="0.35">
      <c r="A65" s="1" t="s">
        <v>92</v>
      </c>
      <c r="B65" s="6" t="s">
        <v>8</v>
      </c>
      <c r="C65" s="6" t="s">
        <v>8</v>
      </c>
      <c r="D65" s="6" t="s">
        <v>8</v>
      </c>
      <c r="E65" s="6"/>
      <c r="F65" s="6" t="s">
        <v>8</v>
      </c>
      <c r="G65" s="6"/>
      <c r="H65" s="6" t="s">
        <v>8</v>
      </c>
      <c r="I65" s="6" t="s">
        <v>8</v>
      </c>
      <c r="J65" s="6"/>
      <c r="K65" s="15"/>
      <c r="M65" s="16"/>
    </row>
    <row r="66" spans="1:17" x14ac:dyDescent="0.35">
      <c r="A66" t="s">
        <v>8</v>
      </c>
      <c r="B66" s="6"/>
      <c r="C66" s="6"/>
      <c r="D66" s="6"/>
      <c r="E66" s="6"/>
      <c r="F66" s="6"/>
      <c r="G66" s="6"/>
      <c r="H66" s="6"/>
      <c r="I66" s="6"/>
      <c r="J66" s="6"/>
      <c r="K66" s="15"/>
      <c r="M66" s="16"/>
    </row>
    <row r="67" spans="1:17" x14ac:dyDescent="0.35">
      <c r="A67" s="1" t="s">
        <v>40</v>
      </c>
      <c r="B67" s="6">
        <v>557</v>
      </c>
      <c r="C67" s="6">
        <v>0</v>
      </c>
      <c r="D67" s="6">
        <v>0</v>
      </c>
      <c r="E67" s="6"/>
      <c r="F67" s="6">
        <v>557</v>
      </c>
      <c r="G67" s="6">
        <f>B67+E67</f>
        <v>557</v>
      </c>
      <c r="H67" s="6">
        <v>260.95</v>
      </c>
      <c r="I67" s="6">
        <v>296.05</v>
      </c>
      <c r="J67" s="6"/>
      <c r="K67" s="16">
        <f>H67/21*26</f>
        <v>323.08095238095234</v>
      </c>
      <c r="M67" s="16">
        <v>490.47180000000003</v>
      </c>
      <c r="Q67" s="9">
        <f>M67</f>
        <v>490.47180000000003</v>
      </c>
    </row>
    <row r="68" spans="1:17" x14ac:dyDescent="0.35">
      <c r="A68" s="1" t="s">
        <v>93</v>
      </c>
      <c r="B68" s="6" t="s">
        <v>8</v>
      </c>
      <c r="C68" s="6" t="s">
        <v>8</v>
      </c>
      <c r="D68" s="6" t="s">
        <v>8</v>
      </c>
      <c r="E68" s="6"/>
      <c r="F68" s="6" t="s">
        <v>8</v>
      </c>
      <c r="G68" s="6"/>
      <c r="H68" s="6" t="s">
        <v>8</v>
      </c>
      <c r="I68" s="6" t="s">
        <v>8</v>
      </c>
      <c r="J68" s="6"/>
      <c r="K68" s="15"/>
      <c r="M68" s="16"/>
    </row>
    <row r="69" spans="1:17" x14ac:dyDescent="0.35">
      <c r="A69" t="s">
        <v>8</v>
      </c>
      <c r="B69" s="6"/>
      <c r="C69" s="6"/>
      <c r="D69" s="6"/>
      <c r="E69" s="6"/>
      <c r="F69" s="6"/>
      <c r="G69" s="6"/>
      <c r="H69" s="6"/>
      <c r="I69" s="6"/>
      <c r="J69" s="6"/>
      <c r="K69" s="15"/>
      <c r="M69" s="16"/>
    </row>
    <row r="70" spans="1:17" x14ac:dyDescent="0.35">
      <c r="A70" s="1" t="s">
        <v>42</v>
      </c>
      <c r="B70" s="6">
        <v>50</v>
      </c>
      <c r="C70" s="6">
        <v>0</v>
      </c>
      <c r="D70" s="6">
        <v>0</v>
      </c>
      <c r="E70" s="6">
        <v>-50</v>
      </c>
      <c r="F70" s="6">
        <v>50</v>
      </c>
      <c r="G70" s="6">
        <f>B70+E70</f>
        <v>0</v>
      </c>
      <c r="H70" s="6">
        <v>0</v>
      </c>
      <c r="I70" s="6">
        <v>50</v>
      </c>
      <c r="J70" s="6"/>
      <c r="K70" s="15">
        <v>0</v>
      </c>
      <c r="M70" s="16">
        <v>50</v>
      </c>
      <c r="N70" s="34" t="s">
        <v>952</v>
      </c>
    </row>
    <row r="71" spans="1:17" x14ac:dyDescent="0.35">
      <c r="A71" s="1" t="s">
        <v>94</v>
      </c>
      <c r="B71" s="6" t="s">
        <v>8</v>
      </c>
      <c r="C71" s="6" t="s">
        <v>8</v>
      </c>
      <c r="D71" s="6" t="s">
        <v>8</v>
      </c>
      <c r="E71" s="6"/>
      <c r="F71" s="6" t="s">
        <v>8</v>
      </c>
      <c r="G71" s="6"/>
      <c r="H71" s="6" t="s">
        <v>8</v>
      </c>
      <c r="I71" s="6" t="s">
        <v>8</v>
      </c>
      <c r="J71" s="6"/>
      <c r="K71" s="15"/>
      <c r="M71" s="16"/>
    </row>
    <row r="72" spans="1:17" x14ac:dyDescent="0.35">
      <c r="A72" t="s">
        <v>8</v>
      </c>
      <c r="B72" s="6"/>
      <c r="C72" s="6"/>
      <c r="D72" s="6"/>
      <c r="E72" s="6"/>
      <c r="F72" s="6"/>
      <c r="G72" s="6"/>
      <c r="H72" s="6"/>
      <c r="I72" s="6"/>
      <c r="J72" s="6"/>
      <c r="K72" s="15"/>
      <c r="M72" s="16"/>
    </row>
    <row r="73" spans="1:17" x14ac:dyDescent="0.35">
      <c r="A73" s="1" t="s">
        <v>953</v>
      </c>
      <c r="B73" s="6">
        <v>0</v>
      </c>
      <c r="C73" s="6">
        <v>2500</v>
      </c>
      <c r="D73" s="6">
        <v>0</v>
      </c>
      <c r="E73" s="6">
        <v>2500</v>
      </c>
      <c r="F73" s="6">
        <v>27500</v>
      </c>
      <c r="G73" s="6">
        <f>B73+E73</f>
        <v>2500</v>
      </c>
      <c r="H73" s="6">
        <v>1696</v>
      </c>
      <c r="I73" s="6">
        <v>25804</v>
      </c>
      <c r="J73" s="6"/>
      <c r="K73" s="15">
        <v>2500</v>
      </c>
      <c r="M73" s="16">
        <v>0</v>
      </c>
      <c r="N73" s="43" t="s">
        <v>615</v>
      </c>
    </row>
    <row r="74" spans="1:17" x14ac:dyDescent="0.35">
      <c r="A74" s="1" t="s">
        <v>95</v>
      </c>
      <c r="B74" s="6" t="s">
        <v>8</v>
      </c>
      <c r="C74" s="6" t="s">
        <v>8</v>
      </c>
      <c r="D74" s="6" t="s">
        <v>8</v>
      </c>
      <c r="E74" s="6"/>
      <c r="F74" s="6" t="s">
        <v>8</v>
      </c>
      <c r="G74" s="6"/>
      <c r="H74" s="6" t="s">
        <v>8</v>
      </c>
      <c r="I74" s="6" t="s">
        <v>8</v>
      </c>
      <c r="J74" s="6"/>
      <c r="K74" s="15"/>
      <c r="M74" s="16"/>
    </row>
    <row r="75" spans="1:17" x14ac:dyDescent="0.35">
      <c r="A75" t="s">
        <v>8</v>
      </c>
      <c r="B75" s="6"/>
      <c r="C75" s="6"/>
      <c r="D75" s="6"/>
      <c r="E75" s="6"/>
      <c r="F75" s="6"/>
      <c r="G75" s="6"/>
      <c r="H75" s="6"/>
      <c r="I75" s="6"/>
      <c r="J75" s="6"/>
      <c r="K75" s="15"/>
      <c r="M75" s="16"/>
    </row>
    <row r="76" spans="1:17" x14ac:dyDescent="0.35">
      <c r="A76" s="1" t="s">
        <v>48</v>
      </c>
      <c r="B76" s="6">
        <v>25000</v>
      </c>
      <c r="C76" s="6">
        <v>15000</v>
      </c>
      <c r="D76" s="6">
        <v>0</v>
      </c>
      <c r="E76" s="6">
        <v>-10000</v>
      </c>
      <c r="F76" s="6">
        <v>40000</v>
      </c>
      <c r="G76" s="6">
        <f>B76+E76</f>
        <v>15000</v>
      </c>
      <c r="H76" s="6">
        <v>8382.56</v>
      </c>
      <c r="I76" s="6">
        <v>31617.439999999999</v>
      </c>
      <c r="J76" s="6"/>
      <c r="K76" s="15">
        <v>15000</v>
      </c>
      <c r="M76" s="16">
        <v>17500</v>
      </c>
    </row>
    <row r="77" spans="1:17" x14ac:dyDescent="0.35">
      <c r="A77" s="1" t="s">
        <v>96</v>
      </c>
      <c r="B77" s="6" t="s">
        <v>8</v>
      </c>
      <c r="C77" s="6" t="s">
        <v>8</v>
      </c>
      <c r="D77" s="6" t="s">
        <v>8</v>
      </c>
      <c r="E77" s="6"/>
      <c r="F77" s="6" t="s">
        <v>8</v>
      </c>
      <c r="G77" s="6"/>
      <c r="H77" s="6" t="s">
        <v>8</v>
      </c>
      <c r="I77" s="6" t="s">
        <v>8</v>
      </c>
      <c r="J77" s="6"/>
      <c r="K77" s="15"/>
      <c r="M77" s="16"/>
    </row>
    <row r="78" spans="1:17" x14ac:dyDescent="0.35">
      <c r="A78" t="s">
        <v>8</v>
      </c>
      <c r="B78" s="6"/>
      <c r="C78" s="6"/>
      <c r="D78" s="6"/>
      <c r="E78" s="6"/>
      <c r="F78" s="6"/>
      <c r="G78" s="6"/>
      <c r="H78" s="6"/>
      <c r="I78" s="6"/>
      <c r="J78" s="6"/>
      <c r="K78" s="15"/>
      <c r="M78" s="16"/>
    </row>
    <row r="79" spans="1:17" x14ac:dyDescent="0.35">
      <c r="A79" s="1" t="s">
        <v>97</v>
      </c>
      <c r="B79" s="6">
        <v>5000</v>
      </c>
      <c r="C79" s="6">
        <v>9500</v>
      </c>
      <c r="D79" s="6">
        <v>0</v>
      </c>
      <c r="E79" s="6">
        <v>4500</v>
      </c>
      <c r="F79" s="6">
        <v>14500</v>
      </c>
      <c r="G79" s="6">
        <f>B79+E79</f>
        <v>9500</v>
      </c>
      <c r="H79" s="6">
        <v>8796.2099999999991</v>
      </c>
      <c r="I79" s="6">
        <v>5703.79</v>
      </c>
      <c r="J79" s="6"/>
      <c r="K79" s="15">
        <v>9500</v>
      </c>
      <c r="M79" s="16">
        <v>9500</v>
      </c>
    </row>
    <row r="80" spans="1:17" x14ac:dyDescent="0.35">
      <c r="A80" s="1" t="s">
        <v>98</v>
      </c>
      <c r="B80" s="6" t="s">
        <v>8</v>
      </c>
      <c r="C80" s="6" t="s">
        <v>8</v>
      </c>
      <c r="D80" s="6" t="s">
        <v>8</v>
      </c>
      <c r="E80" s="6"/>
      <c r="F80" s="6" t="s">
        <v>8</v>
      </c>
      <c r="G80" s="6"/>
      <c r="H80" s="6" t="s">
        <v>8</v>
      </c>
      <c r="I80" s="6" t="s">
        <v>8</v>
      </c>
      <c r="J80" s="6"/>
      <c r="K80" s="15"/>
      <c r="M80" s="16"/>
    </row>
    <row r="81" spans="1:14" x14ac:dyDescent="0.35">
      <c r="A81" t="s">
        <v>8</v>
      </c>
      <c r="B81" s="6"/>
      <c r="C81" s="6"/>
      <c r="D81" s="6"/>
      <c r="E81" s="6"/>
      <c r="F81" s="6"/>
      <c r="G81" s="6"/>
      <c r="H81" s="6"/>
      <c r="I81" s="6"/>
      <c r="J81" s="6"/>
      <c r="K81" s="15"/>
      <c r="M81" s="16"/>
    </row>
    <row r="82" spans="1:14" x14ac:dyDescent="0.35">
      <c r="A82" s="1" t="s">
        <v>99</v>
      </c>
      <c r="B82" s="6">
        <v>6000</v>
      </c>
      <c r="C82" s="6">
        <v>0</v>
      </c>
      <c r="D82" s="6">
        <v>0</v>
      </c>
      <c r="E82" s="6"/>
      <c r="F82" s="6">
        <v>6000</v>
      </c>
      <c r="G82" s="6">
        <f>B82+E82</f>
        <v>6000</v>
      </c>
      <c r="H82" s="6">
        <v>4940</v>
      </c>
      <c r="I82" s="6">
        <v>1060</v>
      </c>
      <c r="J82" s="6"/>
      <c r="K82" s="15">
        <v>6000</v>
      </c>
      <c r="M82" s="16">
        <v>6000</v>
      </c>
    </row>
    <row r="83" spans="1:14" x14ac:dyDescent="0.35">
      <c r="A83" s="1" t="s">
        <v>100</v>
      </c>
      <c r="B83" s="6" t="s">
        <v>8</v>
      </c>
      <c r="C83" s="6" t="s">
        <v>8</v>
      </c>
      <c r="D83" s="6" t="s">
        <v>8</v>
      </c>
      <c r="E83" s="6"/>
      <c r="F83" s="6" t="s">
        <v>8</v>
      </c>
      <c r="G83" s="6"/>
      <c r="H83" s="6" t="s">
        <v>8</v>
      </c>
      <c r="I83" s="6" t="s">
        <v>8</v>
      </c>
      <c r="J83" s="6"/>
      <c r="K83" s="15"/>
      <c r="M83" s="16"/>
    </row>
    <row r="84" spans="1:14" x14ac:dyDescent="0.35">
      <c r="A84" t="s">
        <v>8</v>
      </c>
      <c r="B84" s="6"/>
      <c r="C84" s="6"/>
      <c r="D84" s="6"/>
      <c r="E84" s="6"/>
      <c r="F84" s="6"/>
      <c r="G84" s="6"/>
      <c r="H84" s="6"/>
      <c r="I84" s="6"/>
      <c r="J84" s="6"/>
      <c r="K84" s="15"/>
      <c r="M84" s="16"/>
    </row>
    <row r="85" spans="1:14" x14ac:dyDescent="0.35">
      <c r="A85" s="1" t="s">
        <v>52</v>
      </c>
      <c r="B85" s="6">
        <v>25000</v>
      </c>
      <c r="C85" s="6">
        <v>4500</v>
      </c>
      <c r="D85" s="6">
        <v>0</v>
      </c>
      <c r="E85" s="6">
        <v>-20500</v>
      </c>
      <c r="F85" s="6">
        <v>24500</v>
      </c>
      <c r="G85" s="6">
        <f>B85+E85</f>
        <v>4500</v>
      </c>
      <c r="H85" s="6">
        <v>2917.42</v>
      </c>
      <c r="I85" s="6">
        <v>21582.58</v>
      </c>
      <c r="J85" s="6"/>
      <c r="K85" s="15">
        <v>4500</v>
      </c>
      <c r="M85" s="16">
        <v>4500</v>
      </c>
    </row>
    <row r="86" spans="1:14" x14ac:dyDescent="0.35">
      <c r="A86" s="1" t="s">
        <v>101</v>
      </c>
      <c r="B86" s="6" t="s">
        <v>8</v>
      </c>
      <c r="C86" s="6" t="s">
        <v>8</v>
      </c>
      <c r="D86" s="6" t="s">
        <v>8</v>
      </c>
      <c r="E86" s="6"/>
      <c r="F86" s="6" t="s">
        <v>8</v>
      </c>
      <c r="G86" s="6"/>
      <c r="H86" s="6" t="s">
        <v>8</v>
      </c>
      <c r="I86" s="6" t="s">
        <v>8</v>
      </c>
      <c r="J86" s="6"/>
      <c r="K86" s="15"/>
      <c r="M86" s="16"/>
    </row>
    <row r="87" spans="1:14" x14ac:dyDescent="0.35">
      <c r="A87" t="s">
        <v>8</v>
      </c>
      <c r="B87" s="6"/>
      <c r="C87" s="6"/>
      <c r="D87" s="6"/>
      <c r="E87" s="6"/>
      <c r="F87" s="6"/>
      <c r="G87" s="6"/>
      <c r="H87" s="6"/>
      <c r="I87" s="6"/>
      <c r="J87" s="6"/>
      <c r="K87" s="15"/>
      <c r="M87" s="16"/>
    </row>
    <row r="88" spans="1:14" x14ac:dyDescent="0.35">
      <c r="A88" s="1" t="s">
        <v>102</v>
      </c>
      <c r="B88" s="6">
        <v>0</v>
      </c>
      <c r="C88" s="6">
        <v>0</v>
      </c>
      <c r="D88" s="6">
        <v>0</v>
      </c>
      <c r="E88" s="6"/>
      <c r="F88" s="6">
        <v>0</v>
      </c>
      <c r="G88" s="6">
        <f>B88+E88</f>
        <v>0</v>
      </c>
      <c r="H88" s="6">
        <v>0</v>
      </c>
      <c r="I88" s="6">
        <v>0</v>
      </c>
      <c r="J88" s="6"/>
      <c r="K88" s="15">
        <v>0</v>
      </c>
      <c r="M88" s="16">
        <v>0</v>
      </c>
      <c r="N88" s="43" t="s">
        <v>615</v>
      </c>
    </row>
    <row r="89" spans="1:14" x14ac:dyDescent="0.35">
      <c r="A89" s="1" t="s">
        <v>103</v>
      </c>
      <c r="B89" s="6" t="s">
        <v>8</v>
      </c>
      <c r="C89" s="6" t="s">
        <v>8</v>
      </c>
      <c r="D89" s="6" t="s">
        <v>8</v>
      </c>
      <c r="E89" s="6"/>
      <c r="F89" s="6" t="s">
        <v>8</v>
      </c>
      <c r="G89" s="6"/>
      <c r="H89" s="6" t="s">
        <v>8</v>
      </c>
      <c r="I89" s="6" t="s">
        <v>8</v>
      </c>
      <c r="J89" s="6"/>
      <c r="K89" s="15"/>
      <c r="M89" s="16"/>
    </row>
    <row r="90" spans="1:14" x14ac:dyDescent="0.35">
      <c r="A90" t="s">
        <v>8</v>
      </c>
      <c r="B90" s="6"/>
      <c r="C90" s="6"/>
      <c r="D90" s="6"/>
      <c r="E90" s="6"/>
      <c r="F90" s="6"/>
      <c r="G90" s="6"/>
      <c r="H90" s="6"/>
      <c r="I90" s="6"/>
      <c r="J90" s="6"/>
      <c r="K90" s="15"/>
      <c r="M90" s="16"/>
    </row>
    <row r="91" spans="1:14" x14ac:dyDescent="0.35">
      <c r="A91" s="1" t="s">
        <v>104</v>
      </c>
      <c r="B91" s="6">
        <v>6000</v>
      </c>
      <c r="C91" s="6">
        <v>8000</v>
      </c>
      <c r="D91" s="6">
        <v>0</v>
      </c>
      <c r="E91" s="6">
        <v>2000</v>
      </c>
      <c r="F91" s="6">
        <v>14000</v>
      </c>
      <c r="G91" s="6">
        <f>B91+E91</f>
        <v>8000</v>
      </c>
      <c r="H91" s="6">
        <v>7734.11</v>
      </c>
      <c r="I91" s="6">
        <v>6265.89</v>
      </c>
      <c r="J91" s="6"/>
      <c r="K91" s="15">
        <v>8000</v>
      </c>
      <c r="M91" s="16">
        <v>8500</v>
      </c>
    </row>
    <row r="92" spans="1:14" x14ac:dyDescent="0.35">
      <c r="A92" s="1" t="s">
        <v>105</v>
      </c>
      <c r="B92" s="6" t="s">
        <v>8</v>
      </c>
      <c r="C92" s="6" t="s">
        <v>8</v>
      </c>
      <c r="D92" s="6" t="s">
        <v>8</v>
      </c>
      <c r="E92" s="6"/>
      <c r="F92" s="6" t="s">
        <v>8</v>
      </c>
      <c r="G92" s="6"/>
      <c r="H92" s="6" t="s">
        <v>8</v>
      </c>
      <c r="I92" s="6" t="s">
        <v>8</v>
      </c>
      <c r="J92" s="6"/>
      <c r="K92" s="15"/>
      <c r="M92" s="16"/>
    </row>
    <row r="93" spans="1:14" x14ac:dyDescent="0.35">
      <c r="A93" t="s">
        <v>8</v>
      </c>
      <c r="B93" s="6"/>
      <c r="C93" s="6"/>
      <c r="D93" s="6"/>
      <c r="E93" s="6"/>
      <c r="F93" s="6"/>
      <c r="G93" s="6"/>
      <c r="H93" s="6"/>
      <c r="I93" s="6"/>
      <c r="J93" s="6"/>
      <c r="K93" s="15"/>
      <c r="M93" s="16"/>
    </row>
    <row r="94" spans="1:14" x14ac:dyDescent="0.35">
      <c r="A94" s="1" t="s">
        <v>106</v>
      </c>
      <c r="B94" s="6">
        <v>9400</v>
      </c>
      <c r="C94" s="6">
        <v>32057.16</v>
      </c>
      <c r="D94" s="6">
        <v>0</v>
      </c>
      <c r="E94" s="6">
        <f>32057.16-9400</f>
        <v>22657.16</v>
      </c>
      <c r="F94" s="6">
        <v>41457.160000000003</v>
      </c>
      <c r="G94" s="6">
        <f>B94+E94</f>
        <v>32057.16</v>
      </c>
      <c r="H94" s="6">
        <v>16028.58</v>
      </c>
      <c r="I94" s="6">
        <v>25428.58</v>
      </c>
      <c r="J94" s="6"/>
      <c r="K94" s="15">
        <f>32000</f>
        <v>32000</v>
      </c>
      <c r="M94" s="16">
        <v>32000</v>
      </c>
    </row>
    <row r="95" spans="1:14" x14ac:dyDescent="0.35">
      <c r="A95" s="1" t="s">
        <v>107</v>
      </c>
      <c r="B95" s="6" t="s">
        <v>8</v>
      </c>
      <c r="C95" s="6" t="s">
        <v>8</v>
      </c>
      <c r="D95" s="6" t="s">
        <v>8</v>
      </c>
      <c r="E95" s="6"/>
      <c r="F95" s="6" t="s">
        <v>8</v>
      </c>
      <c r="G95" s="6"/>
      <c r="H95" s="6" t="s">
        <v>8</v>
      </c>
      <c r="I95" s="6" t="s">
        <v>8</v>
      </c>
      <c r="J95" s="6"/>
      <c r="K95" s="15"/>
      <c r="M95" s="16"/>
    </row>
    <row r="96" spans="1:14" x14ac:dyDescent="0.35">
      <c r="A96" t="s">
        <v>8</v>
      </c>
      <c r="B96" s="6"/>
      <c r="C96" s="6"/>
      <c r="D96" s="6"/>
      <c r="E96" s="6"/>
      <c r="F96" s="6"/>
      <c r="G96" s="6"/>
      <c r="H96" s="6"/>
      <c r="I96" s="6"/>
      <c r="J96" s="6"/>
      <c r="K96" s="15"/>
      <c r="M96" s="16"/>
    </row>
    <row r="97" spans="1:14" x14ac:dyDescent="0.35">
      <c r="A97" s="1" t="s">
        <v>108</v>
      </c>
      <c r="B97" s="6">
        <v>2000</v>
      </c>
      <c r="C97" s="6">
        <v>1435.7</v>
      </c>
      <c r="D97" s="6">
        <v>0</v>
      </c>
      <c r="E97" s="6">
        <f>-2000+1435.7</f>
        <v>-564.29999999999995</v>
      </c>
      <c r="F97" s="6">
        <v>3435.7</v>
      </c>
      <c r="G97" s="6">
        <f>B97+E97</f>
        <v>1435.7</v>
      </c>
      <c r="H97" s="6">
        <v>1435.7</v>
      </c>
      <c r="I97" s="6">
        <v>2000</v>
      </c>
      <c r="J97" s="6"/>
      <c r="K97" s="15">
        <v>2000</v>
      </c>
      <c r="M97" s="16">
        <v>2000</v>
      </c>
    </row>
    <row r="98" spans="1:14" x14ac:dyDescent="0.35">
      <c r="A98" s="1" t="s">
        <v>109</v>
      </c>
      <c r="B98" s="6" t="s">
        <v>8</v>
      </c>
      <c r="C98" s="6" t="s">
        <v>8</v>
      </c>
      <c r="D98" s="6" t="s">
        <v>8</v>
      </c>
      <c r="E98" s="6"/>
      <c r="F98" s="6" t="s">
        <v>8</v>
      </c>
      <c r="G98" s="6"/>
      <c r="H98" s="6" t="s">
        <v>8</v>
      </c>
      <c r="I98" s="6" t="s">
        <v>8</v>
      </c>
      <c r="J98" s="6"/>
      <c r="K98" s="15"/>
      <c r="M98" s="16"/>
    </row>
    <row r="99" spans="1:14" x14ac:dyDescent="0.35">
      <c r="A99" t="s">
        <v>8</v>
      </c>
      <c r="B99" s="6"/>
      <c r="C99" s="6"/>
      <c r="D99" s="6"/>
      <c r="E99" s="6"/>
      <c r="F99" s="6"/>
      <c r="G99" s="6"/>
      <c r="H99" s="6"/>
      <c r="I99" s="6"/>
      <c r="J99" s="6"/>
      <c r="K99" s="15"/>
      <c r="M99" s="16"/>
    </row>
    <row r="100" spans="1:14" x14ac:dyDescent="0.35">
      <c r="A100" s="1" t="s">
        <v>110</v>
      </c>
      <c r="B100" s="6">
        <v>2500</v>
      </c>
      <c r="C100" s="6">
        <v>0</v>
      </c>
      <c r="D100" s="6">
        <v>0</v>
      </c>
      <c r="E100" s="6"/>
      <c r="F100" s="6">
        <v>2500</v>
      </c>
      <c r="G100" s="6">
        <f>B100+E100</f>
        <v>2500</v>
      </c>
      <c r="H100" s="6">
        <v>-382.02</v>
      </c>
      <c r="I100" s="6">
        <v>2882.02</v>
      </c>
      <c r="J100" s="6"/>
      <c r="K100" s="15">
        <v>3600</v>
      </c>
      <c r="M100" s="16">
        <v>4000</v>
      </c>
    </row>
    <row r="101" spans="1:14" x14ac:dyDescent="0.35">
      <c r="A101" s="1" t="s">
        <v>111</v>
      </c>
      <c r="B101" s="6" t="s">
        <v>8</v>
      </c>
      <c r="C101" s="6" t="s">
        <v>8</v>
      </c>
      <c r="D101" s="6" t="s">
        <v>8</v>
      </c>
      <c r="E101" s="6"/>
      <c r="F101" s="6" t="s">
        <v>8</v>
      </c>
      <c r="G101" s="6"/>
      <c r="H101" s="6" t="s">
        <v>8</v>
      </c>
      <c r="I101" s="6" t="s">
        <v>8</v>
      </c>
      <c r="J101" s="6"/>
      <c r="K101" s="15"/>
      <c r="M101" s="16"/>
    </row>
    <row r="102" spans="1:14" x14ac:dyDescent="0.35">
      <c r="A102" t="s">
        <v>8</v>
      </c>
      <c r="B102" s="6"/>
      <c r="C102" s="6"/>
      <c r="D102" s="6"/>
      <c r="E102" s="6"/>
      <c r="F102" s="6"/>
      <c r="G102" s="6"/>
      <c r="H102" s="6"/>
      <c r="I102" s="6"/>
      <c r="J102" s="6"/>
      <c r="K102" s="15"/>
      <c r="M102" s="16"/>
    </row>
    <row r="103" spans="1:14" x14ac:dyDescent="0.35">
      <c r="A103" s="1" t="s">
        <v>112</v>
      </c>
      <c r="B103" s="6">
        <v>0</v>
      </c>
      <c r="C103" s="6">
        <v>0</v>
      </c>
      <c r="D103" s="6">
        <v>0</v>
      </c>
      <c r="E103" s="6"/>
      <c r="F103" s="6">
        <v>0</v>
      </c>
      <c r="G103" s="6">
        <f>B103+E103</f>
        <v>0</v>
      </c>
      <c r="H103" s="6">
        <v>0</v>
      </c>
      <c r="I103" s="6">
        <v>0</v>
      </c>
      <c r="J103" s="6"/>
      <c r="K103" s="15">
        <v>0</v>
      </c>
      <c r="M103" s="16">
        <v>0</v>
      </c>
      <c r="N103" s="43" t="s">
        <v>615</v>
      </c>
    </row>
    <row r="104" spans="1:14" x14ac:dyDescent="0.35">
      <c r="A104" s="1" t="s">
        <v>113</v>
      </c>
      <c r="B104" s="6" t="s">
        <v>8</v>
      </c>
      <c r="C104" s="6" t="s">
        <v>8</v>
      </c>
      <c r="D104" s="6" t="s">
        <v>8</v>
      </c>
      <c r="E104" s="6"/>
      <c r="F104" s="6" t="s">
        <v>8</v>
      </c>
      <c r="G104" s="6"/>
      <c r="H104" s="6" t="s">
        <v>8</v>
      </c>
      <c r="I104" s="6" t="s">
        <v>8</v>
      </c>
      <c r="J104" s="6"/>
      <c r="K104" s="15"/>
      <c r="M104" s="16"/>
    </row>
    <row r="105" spans="1:14" x14ac:dyDescent="0.35">
      <c r="A105" t="s">
        <v>8</v>
      </c>
      <c r="B105" s="6"/>
      <c r="C105" s="6"/>
      <c r="D105" s="6"/>
      <c r="E105" s="6"/>
      <c r="F105" s="6"/>
      <c r="G105" s="6"/>
      <c r="H105" s="6"/>
      <c r="I105" s="6"/>
      <c r="J105" s="6"/>
      <c r="K105" s="15"/>
      <c r="M105" s="16"/>
    </row>
    <row r="106" spans="1:14" x14ac:dyDescent="0.35">
      <c r="A106" s="1" t="s">
        <v>114</v>
      </c>
      <c r="B106" s="6">
        <v>0</v>
      </c>
      <c r="C106" s="6">
        <v>0</v>
      </c>
      <c r="D106" s="6">
        <v>0</v>
      </c>
      <c r="E106" s="6"/>
      <c r="F106" s="6">
        <v>0</v>
      </c>
      <c r="G106" s="6">
        <f>B106+E106</f>
        <v>0</v>
      </c>
      <c r="H106" s="6">
        <v>0</v>
      </c>
      <c r="I106" s="6">
        <v>0</v>
      </c>
      <c r="J106" s="6"/>
      <c r="K106" s="15">
        <v>0</v>
      </c>
      <c r="M106" s="16">
        <v>24000</v>
      </c>
      <c r="N106" s="34" t="s">
        <v>955</v>
      </c>
    </row>
    <row r="107" spans="1:14" x14ac:dyDescent="0.35">
      <c r="A107" s="1" t="s">
        <v>115</v>
      </c>
      <c r="B107" s="6" t="s">
        <v>8</v>
      </c>
      <c r="C107" s="6" t="s">
        <v>8</v>
      </c>
      <c r="D107" s="6" t="s">
        <v>8</v>
      </c>
      <c r="E107" s="6"/>
      <c r="F107" s="6" t="s">
        <v>8</v>
      </c>
      <c r="G107" s="6"/>
      <c r="H107" s="6" t="s">
        <v>8</v>
      </c>
      <c r="I107" s="6" t="s">
        <v>8</v>
      </c>
      <c r="J107" s="6"/>
      <c r="K107" s="15"/>
      <c r="M107" s="16"/>
    </row>
    <row r="108" spans="1:14" x14ac:dyDescent="0.35">
      <c r="A108" t="s">
        <v>8</v>
      </c>
      <c r="B108" s="6"/>
      <c r="C108" s="6"/>
      <c r="D108" s="6"/>
      <c r="E108" s="6"/>
      <c r="F108" s="6"/>
      <c r="G108" s="6"/>
      <c r="H108" s="6"/>
      <c r="I108" s="6"/>
      <c r="J108" s="6"/>
      <c r="K108" s="15"/>
      <c r="M108" s="16"/>
    </row>
    <row r="109" spans="1:14" x14ac:dyDescent="0.35">
      <c r="A109" s="1" t="s">
        <v>116</v>
      </c>
      <c r="B109" s="6">
        <v>100</v>
      </c>
      <c r="C109" s="6">
        <v>0</v>
      </c>
      <c r="D109" s="6">
        <v>0</v>
      </c>
      <c r="E109" s="6"/>
      <c r="F109" s="6">
        <v>100</v>
      </c>
      <c r="G109" s="6">
        <f>B109+E109</f>
        <v>100</v>
      </c>
      <c r="H109" s="6">
        <v>0</v>
      </c>
      <c r="I109" s="6">
        <v>100</v>
      </c>
      <c r="J109" s="6"/>
      <c r="K109" s="15">
        <v>100</v>
      </c>
      <c r="M109" s="16">
        <v>0</v>
      </c>
      <c r="N109" s="43" t="s">
        <v>615</v>
      </c>
    </row>
    <row r="110" spans="1:14" x14ac:dyDescent="0.35">
      <c r="A110" s="1" t="s">
        <v>117</v>
      </c>
      <c r="B110" s="6" t="s">
        <v>8</v>
      </c>
      <c r="C110" s="6" t="s">
        <v>8</v>
      </c>
      <c r="D110" s="6" t="s">
        <v>8</v>
      </c>
      <c r="E110" s="6"/>
      <c r="F110" s="6" t="s">
        <v>8</v>
      </c>
      <c r="G110" s="6"/>
      <c r="H110" s="6" t="s">
        <v>8</v>
      </c>
      <c r="I110" s="6" t="s">
        <v>8</v>
      </c>
      <c r="J110" s="6"/>
      <c r="K110" s="15"/>
      <c r="M110" s="16"/>
    </row>
    <row r="111" spans="1:14" x14ac:dyDescent="0.35">
      <c r="A111" t="s">
        <v>8</v>
      </c>
      <c r="B111" s="6"/>
      <c r="C111" s="6"/>
      <c r="D111" s="6"/>
      <c r="E111" s="6"/>
      <c r="F111" s="6"/>
      <c r="G111" s="6"/>
      <c r="H111" s="6"/>
      <c r="I111" s="6"/>
      <c r="J111" s="6"/>
      <c r="K111" s="15"/>
      <c r="M111" s="16"/>
    </row>
    <row r="112" spans="1:14" x14ac:dyDescent="0.35">
      <c r="A112" s="1" t="s">
        <v>118</v>
      </c>
      <c r="B112" s="6">
        <v>900</v>
      </c>
      <c r="C112" s="6">
        <v>600</v>
      </c>
      <c r="D112" s="6">
        <v>0</v>
      </c>
      <c r="E112" s="6">
        <v>-300</v>
      </c>
      <c r="F112" s="6">
        <v>1500</v>
      </c>
      <c r="G112" s="6">
        <f>B112+E112</f>
        <v>600</v>
      </c>
      <c r="H112" s="6">
        <v>329.22</v>
      </c>
      <c r="I112" s="6">
        <v>1170.78</v>
      </c>
      <c r="J112" s="6"/>
      <c r="K112" s="15">
        <v>600</v>
      </c>
      <c r="M112" s="16">
        <v>900</v>
      </c>
    </row>
    <row r="113" spans="1:14" x14ac:dyDescent="0.35">
      <c r="A113" s="1" t="s">
        <v>119</v>
      </c>
      <c r="B113" s="6" t="s">
        <v>8</v>
      </c>
      <c r="C113" s="6" t="s">
        <v>8</v>
      </c>
      <c r="D113" s="6" t="s">
        <v>8</v>
      </c>
      <c r="E113" s="6"/>
      <c r="F113" s="6" t="s">
        <v>8</v>
      </c>
      <c r="G113" s="6"/>
      <c r="H113" s="6" t="s">
        <v>8</v>
      </c>
      <c r="I113" s="6" t="s">
        <v>8</v>
      </c>
      <c r="J113" s="6"/>
      <c r="K113" s="15"/>
      <c r="M113" s="16"/>
    </row>
    <row r="114" spans="1:14" x14ac:dyDescent="0.35">
      <c r="A114" t="s">
        <v>8</v>
      </c>
      <c r="B114" s="6"/>
      <c r="C114" s="6"/>
      <c r="D114" s="6"/>
      <c r="E114" s="6"/>
      <c r="F114" s="6"/>
      <c r="G114" s="6"/>
      <c r="H114" s="6"/>
      <c r="I114" s="6"/>
      <c r="J114" s="6"/>
      <c r="K114" s="15"/>
      <c r="M114" s="16"/>
    </row>
    <row r="115" spans="1:14" x14ac:dyDescent="0.35">
      <c r="A115" s="1" t="s">
        <v>120</v>
      </c>
      <c r="B115" s="6">
        <v>0</v>
      </c>
      <c r="C115" s="6">
        <v>0</v>
      </c>
      <c r="D115" s="6">
        <v>0</v>
      </c>
      <c r="E115" s="6"/>
      <c r="F115" s="6">
        <v>0</v>
      </c>
      <c r="G115" s="6">
        <f>B115+E115</f>
        <v>0</v>
      </c>
      <c r="H115" s="6">
        <v>0</v>
      </c>
      <c r="I115" s="6">
        <v>0</v>
      </c>
      <c r="J115" s="6"/>
      <c r="K115" s="15">
        <v>0</v>
      </c>
      <c r="M115" s="16">
        <v>0</v>
      </c>
      <c r="N115" s="43" t="s">
        <v>615</v>
      </c>
    </row>
    <row r="116" spans="1:14" x14ac:dyDescent="0.35">
      <c r="A116" s="1" t="s">
        <v>121</v>
      </c>
      <c r="B116" s="6" t="s">
        <v>8</v>
      </c>
      <c r="C116" s="6" t="s">
        <v>8</v>
      </c>
      <c r="D116" s="6" t="s">
        <v>8</v>
      </c>
      <c r="E116" s="6"/>
      <c r="F116" s="6" t="s">
        <v>8</v>
      </c>
      <c r="G116" s="6"/>
      <c r="H116" s="6" t="s">
        <v>8</v>
      </c>
      <c r="I116" s="6" t="s">
        <v>8</v>
      </c>
      <c r="J116" s="6"/>
      <c r="K116" s="15"/>
      <c r="M116" s="16"/>
    </row>
    <row r="117" spans="1:14" x14ac:dyDescent="0.35">
      <c r="A117" t="s">
        <v>8</v>
      </c>
      <c r="B117" s="6"/>
      <c r="C117" s="6"/>
      <c r="D117" s="6"/>
      <c r="E117" s="6"/>
      <c r="F117" s="6"/>
      <c r="G117" s="6"/>
      <c r="H117" s="6"/>
      <c r="I117" s="6"/>
      <c r="J117" s="6"/>
      <c r="K117" s="15"/>
      <c r="M117" s="16"/>
    </row>
    <row r="118" spans="1:14" x14ac:dyDescent="0.35">
      <c r="A118" s="1" t="s">
        <v>122</v>
      </c>
      <c r="B118" s="6">
        <v>0</v>
      </c>
      <c r="C118" s="6">
        <v>15065.94</v>
      </c>
      <c r="D118" s="6">
        <v>0</v>
      </c>
      <c r="E118" s="6">
        <v>15065.94</v>
      </c>
      <c r="F118" s="6">
        <v>15065.94</v>
      </c>
      <c r="G118" s="6">
        <f>B118+E118</f>
        <v>15065.94</v>
      </c>
      <c r="H118" s="6">
        <v>7532.97</v>
      </c>
      <c r="I118" s="6">
        <v>7532.97</v>
      </c>
      <c r="J118" s="6"/>
      <c r="K118" s="15">
        <v>15065.94</v>
      </c>
      <c r="M118" s="16">
        <v>0</v>
      </c>
    </row>
    <row r="119" spans="1:14" x14ac:dyDescent="0.35">
      <c r="A119" s="1" t="s">
        <v>123</v>
      </c>
      <c r="B119" s="6" t="s">
        <v>8</v>
      </c>
      <c r="C119" s="6" t="s">
        <v>8</v>
      </c>
      <c r="D119" s="6" t="s">
        <v>8</v>
      </c>
      <c r="E119" s="6"/>
      <c r="F119" s="6" t="s">
        <v>8</v>
      </c>
      <c r="G119" s="6"/>
      <c r="H119" s="6" t="s">
        <v>8</v>
      </c>
      <c r="I119" s="6" t="s">
        <v>8</v>
      </c>
      <c r="J119" s="6"/>
      <c r="K119" s="15"/>
      <c r="M119" s="16"/>
    </row>
    <row r="120" spans="1:14" x14ac:dyDescent="0.35">
      <c r="A120" t="s">
        <v>8</v>
      </c>
      <c r="B120" s="6"/>
      <c r="C120" s="6"/>
      <c r="D120" s="6"/>
      <c r="E120" s="6"/>
      <c r="F120" s="6"/>
      <c r="G120" s="6"/>
      <c r="H120" s="6"/>
      <c r="I120" s="6"/>
      <c r="J120" s="6"/>
      <c r="K120" s="15"/>
      <c r="M120" s="16"/>
    </row>
    <row r="121" spans="1:14" x14ac:dyDescent="0.35">
      <c r="A121" s="1" t="s">
        <v>54</v>
      </c>
      <c r="B121" s="6">
        <v>0</v>
      </c>
      <c r="C121" s="6">
        <v>800</v>
      </c>
      <c r="D121" s="6">
        <v>0</v>
      </c>
      <c r="E121" s="6">
        <v>800</v>
      </c>
      <c r="F121" s="6">
        <v>800</v>
      </c>
      <c r="G121" s="6">
        <f>B121+E121</f>
        <v>800</v>
      </c>
      <c r="H121" s="6">
        <v>661.63</v>
      </c>
      <c r="I121" s="6">
        <v>138.37</v>
      </c>
      <c r="J121" s="6"/>
      <c r="K121" s="15">
        <v>800</v>
      </c>
      <c r="M121" s="16">
        <v>800</v>
      </c>
      <c r="N121" s="34" t="s">
        <v>947</v>
      </c>
    </row>
    <row r="122" spans="1:14" x14ac:dyDescent="0.35">
      <c r="A122" s="1" t="s">
        <v>124</v>
      </c>
      <c r="B122" s="6" t="s">
        <v>8</v>
      </c>
      <c r="C122" s="6" t="s">
        <v>8</v>
      </c>
      <c r="D122" s="6" t="s">
        <v>8</v>
      </c>
      <c r="E122" s="6"/>
      <c r="F122" s="6" t="s">
        <v>8</v>
      </c>
      <c r="G122" s="6"/>
      <c r="H122" s="6" t="s">
        <v>8</v>
      </c>
      <c r="I122" s="6" t="s">
        <v>8</v>
      </c>
      <c r="J122" s="6"/>
      <c r="K122" s="15"/>
      <c r="M122" s="16"/>
    </row>
    <row r="123" spans="1:14" x14ac:dyDescent="0.35">
      <c r="A123" t="s">
        <v>8</v>
      </c>
      <c r="B123" s="6"/>
      <c r="C123" s="6"/>
      <c r="D123" s="6"/>
      <c r="E123" s="6"/>
      <c r="F123" s="6"/>
      <c r="G123" s="6"/>
      <c r="H123" s="6"/>
      <c r="I123" s="6"/>
      <c r="J123" s="6"/>
      <c r="K123" s="15"/>
      <c r="M123" s="16"/>
    </row>
    <row r="124" spans="1:14" x14ac:dyDescent="0.35">
      <c r="A124" s="1" t="s">
        <v>56</v>
      </c>
      <c r="B124" s="6">
        <v>0</v>
      </c>
      <c r="C124" s="6">
        <v>1000</v>
      </c>
      <c r="D124" s="6">
        <v>0</v>
      </c>
      <c r="E124" s="6">
        <v>1000</v>
      </c>
      <c r="F124" s="6">
        <v>1000</v>
      </c>
      <c r="G124" s="6">
        <f>B124+E124</f>
        <v>1000</v>
      </c>
      <c r="H124" s="6">
        <v>972.22</v>
      </c>
      <c r="I124" s="6">
        <v>27.78</v>
      </c>
      <c r="J124" s="6"/>
      <c r="K124" s="15">
        <v>1000</v>
      </c>
      <c r="M124" s="16">
        <v>1000</v>
      </c>
    </row>
    <row r="125" spans="1:14" x14ac:dyDescent="0.35">
      <c r="A125" s="1" t="s">
        <v>125</v>
      </c>
      <c r="B125" s="6" t="s">
        <v>8</v>
      </c>
      <c r="C125" s="6" t="s">
        <v>8</v>
      </c>
      <c r="D125" s="6" t="s">
        <v>8</v>
      </c>
      <c r="E125" s="6"/>
      <c r="F125" s="6" t="s">
        <v>8</v>
      </c>
      <c r="G125" s="6"/>
      <c r="H125" s="6" t="s">
        <v>8</v>
      </c>
      <c r="I125" s="6" t="s">
        <v>8</v>
      </c>
      <c r="J125" s="6"/>
      <c r="K125" s="15"/>
      <c r="M125" s="16"/>
    </row>
    <row r="126" spans="1:14" x14ac:dyDescent="0.35">
      <c r="A126" t="s">
        <v>8</v>
      </c>
      <c r="B126" s="6"/>
      <c r="C126" s="6"/>
      <c r="D126" s="6"/>
      <c r="E126" s="6"/>
      <c r="F126" s="6"/>
      <c r="G126" s="6"/>
      <c r="H126" s="6"/>
      <c r="I126" s="6"/>
      <c r="J126" s="6"/>
      <c r="K126" s="15"/>
      <c r="M126" s="16"/>
    </row>
    <row r="127" spans="1:14" x14ac:dyDescent="0.35">
      <c r="A127" s="1" t="s">
        <v>126</v>
      </c>
      <c r="B127" s="6">
        <v>250</v>
      </c>
      <c r="C127" s="6">
        <v>300</v>
      </c>
      <c r="D127" s="6">
        <v>0</v>
      </c>
      <c r="E127" s="6">
        <v>50</v>
      </c>
      <c r="F127" s="6">
        <v>550</v>
      </c>
      <c r="G127" s="6">
        <f>B127+E127</f>
        <v>300</v>
      </c>
      <c r="H127" s="6">
        <v>270.87</v>
      </c>
      <c r="I127" s="6">
        <v>279.13</v>
      </c>
      <c r="J127" s="6"/>
      <c r="K127" s="15">
        <v>300</v>
      </c>
      <c r="M127" s="16">
        <v>0</v>
      </c>
      <c r="N127" s="43" t="s">
        <v>615</v>
      </c>
    </row>
    <row r="128" spans="1:14" x14ac:dyDescent="0.35">
      <c r="A128" s="1" t="s">
        <v>127</v>
      </c>
      <c r="B128" s="6" t="s">
        <v>8</v>
      </c>
      <c r="C128" s="6" t="s">
        <v>8</v>
      </c>
      <c r="D128" s="6" t="s">
        <v>8</v>
      </c>
      <c r="E128" s="6"/>
      <c r="F128" s="6" t="s">
        <v>8</v>
      </c>
      <c r="G128" s="6"/>
      <c r="H128" s="6" t="s">
        <v>8</v>
      </c>
      <c r="I128" s="6" t="s">
        <v>8</v>
      </c>
      <c r="J128" s="6"/>
      <c r="K128" s="15"/>
      <c r="M128" s="16"/>
    </row>
    <row r="129" spans="1:14" x14ac:dyDescent="0.35">
      <c r="A129" t="s">
        <v>8</v>
      </c>
      <c r="B129" s="6"/>
      <c r="C129" s="6"/>
      <c r="D129" s="6"/>
      <c r="E129" s="6"/>
      <c r="F129" s="6"/>
      <c r="G129" s="6"/>
      <c r="H129" s="6"/>
      <c r="I129" s="6"/>
      <c r="J129" s="6"/>
      <c r="K129" s="15"/>
      <c r="M129" s="16"/>
    </row>
    <row r="130" spans="1:14" x14ac:dyDescent="0.35">
      <c r="A130" s="1" t="s">
        <v>128</v>
      </c>
      <c r="B130" s="6">
        <v>0</v>
      </c>
      <c r="C130" s="6">
        <v>0</v>
      </c>
      <c r="D130" s="6">
        <v>0</v>
      </c>
      <c r="E130" s="6"/>
      <c r="F130" s="6">
        <v>0</v>
      </c>
      <c r="G130" s="6">
        <f>B130+E130</f>
        <v>0</v>
      </c>
      <c r="H130" s="6">
        <v>0</v>
      </c>
      <c r="I130" s="6">
        <v>0</v>
      </c>
      <c r="J130" s="6"/>
      <c r="K130" s="15">
        <v>0</v>
      </c>
      <c r="M130" s="16">
        <v>0</v>
      </c>
    </row>
    <row r="131" spans="1:14" x14ac:dyDescent="0.35">
      <c r="A131" s="1" t="s">
        <v>129</v>
      </c>
      <c r="B131" s="6" t="s">
        <v>8</v>
      </c>
      <c r="C131" s="6" t="s">
        <v>8</v>
      </c>
      <c r="D131" s="6" t="s">
        <v>8</v>
      </c>
      <c r="E131" s="6"/>
      <c r="F131" s="6" t="s">
        <v>8</v>
      </c>
      <c r="G131" s="6"/>
      <c r="H131" s="6" t="s">
        <v>8</v>
      </c>
      <c r="I131" s="6" t="s">
        <v>8</v>
      </c>
      <c r="J131" s="6"/>
      <c r="K131" s="15"/>
      <c r="M131" s="16"/>
    </row>
    <row r="132" spans="1:14" x14ac:dyDescent="0.35">
      <c r="A132" t="s">
        <v>8</v>
      </c>
      <c r="B132" s="6"/>
      <c r="C132" s="6"/>
      <c r="D132" s="6"/>
      <c r="E132" s="6"/>
      <c r="F132" s="6"/>
      <c r="G132" s="6"/>
      <c r="H132" s="6"/>
      <c r="I132" s="6"/>
      <c r="J132" s="6"/>
      <c r="K132" s="15"/>
      <c r="M132" s="16"/>
    </row>
    <row r="133" spans="1:14" x14ac:dyDescent="0.35">
      <c r="A133" s="1" t="s">
        <v>130</v>
      </c>
      <c r="B133" s="6">
        <v>1000</v>
      </c>
      <c r="C133" s="6">
        <v>0</v>
      </c>
      <c r="D133" s="6">
        <v>0</v>
      </c>
      <c r="E133" s="6"/>
      <c r="F133" s="6">
        <v>1000</v>
      </c>
      <c r="G133" s="6">
        <f>B133+E133</f>
        <v>1000</v>
      </c>
      <c r="H133" s="6">
        <v>0</v>
      </c>
      <c r="I133" s="6">
        <v>1000</v>
      </c>
      <c r="J133" s="6"/>
      <c r="K133" s="15">
        <v>1000</v>
      </c>
      <c r="M133" s="16">
        <v>1000</v>
      </c>
    </row>
    <row r="134" spans="1:14" x14ac:dyDescent="0.35">
      <c r="A134" s="1" t="s">
        <v>131</v>
      </c>
      <c r="B134" s="6" t="s">
        <v>8</v>
      </c>
      <c r="C134" s="6" t="s">
        <v>8</v>
      </c>
      <c r="D134" s="6" t="s">
        <v>8</v>
      </c>
      <c r="E134" s="6"/>
      <c r="F134" s="6" t="s">
        <v>8</v>
      </c>
      <c r="G134" s="6"/>
      <c r="H134" s="6" t="s">
        <v>8</v>
      </c>
      <c r="I134" s="6" t="s">
        <v>8</v>
      </c>
      <c r="J134" s="6"/>
      <c r="K134" s="15"/>
      <c r="M134" s="16"/>
    </row>
    <row r="135" spans="1:14" x14ac:dyDescent="0.35">
      <c r="A135" t="s">
        <v>8</v>
      </c>
      <c r="B135" s="6"/>
      <c r="C135" s="6"/>
      <c r="D135" s="6"/>
      <c r="E135" s="6"/>
      <c r="F135" s="6"/>
      <c r="G135" s="6"/>
      <c r="H135" s="6"/>
      <c r="I135" s="6"/>
      <c r="J135" s="6"/>
      <c r="K135" s="15"/>
      <c r="M135" s="16"/>
    </row>
    <row r="136" spans="1:14" x14ac:dyDescent="0.35">
      <c r="A136" s="1" t="s">
        <v>132</v>
      </c>
      <c r="B136" s="6">
        <v>5000</v>
      </c>
      <c r="C136" s="6">
        <v>0</v>
      </c>
      <c r="D136" s="6">
        <v>0</v>
      </c>
      <c r="E136" s="6"/>
      <c r="F136" s="6">
        <v>5000</v>
      </c>
      <c r="G136" s="6">
        <f>B136+E136</f>
        <v>5000</v>
      </c>
      <c r="H136" s="6">
        <v>0</v>
      </c>
      <c r="I136" s="6">
        <v>5000</v>
      </c>
      <c r="J136" s="6"/>
      <c r="K136" s="15">
        <v>5000</v>
      </c>
      <c r="M136" s="16">
        <v>5000</v>
      </c>
    </row>
    <row r="137" spans="1:14" x14ac:dyDescent="0.35">
      <c r="A137" s="1" t="s">
        <v>133</v>
      </c>
      <c r="B137" s="6" t="s">
        <v>8</v>
      </c>
      <c r="C137" s="6" t="s">
        <v>8</v>
      </c>
      <c r="D137" s="6" t="s">
        <v>8</v>
      </c>
      <c r="E137" s="6"/>
      <c r="F137" s="6" t="s">
        <v>8</v>
      </c>
      <c r="G137" s="6"/>
      <c r="H137" s="6" t="s">
        <v>8</v>
      </c>
      <c r="I137" s="6" t="s">
        <v>8</v>
      </c>
      <c r="J137" s="6"/>
      <c r="K137" s="15"/>
      <c r="M137" s="16"/>
    </row>
    <row r="138" spans="1:14" x14ac:dyDescent="0.35">
      <c r="A138" t="s">
        <v>8</v>
      </c>
      <c r="B138" s="6"/>
      <c r="C138" s="6"/>
      <c r="D138" s="6"/>
      <c r="E138" s="6"/>
      <c r="F138" s="6"/>
      <c r="G138" s="6"/>
      <c r="H138" s="6"/>
      <c r="I138" s="6"/>
      <c r="J138" s="6"/>
      <c r="K138" s="15"/>
      <c r="M138" s="16"/>
    </row>
    <row r="139" spans="1:14" x14ac:dyDescent="0.35">
      <c r="A139" s="1" t="s">
        <v>134</v>
      </c>
      <c r="B139" s="6">
        <v>5000</v>
      </c>
      <c r="C139" s="6">
        <v>0</v>
      </c>
      <c r="D139" s="6">
        <v>0</v>
      </c>
      <c r="E139" s="6"/>
      <c r="F139" s="6">
        <v>5000</v>
      </c>
      <c r="G139" s="6">
        <f>B139+E139</f>
        <v>5000</v>
      </c>
      <c r="H139" s="6">
        <v>5000</v>
      </c>
      <c r="I139" s="6">
        <v>0</v>
      </c>
      <c r="J139" s="6"/>
      <c r="K139" s="15">
        <v>5000</v>
      </c>
      <c r="M139" s="16">
        <v>5000</v>
      </c>
    </row>
    <row r="140" spans="1:14" x14ac:dyDescent="0.35">
      <c r="A140" s="1" t="s">
        <v>135</v>
      </c>
      <c r="B140" s="6" t="s">
        <v>8</v>
      </c>
      <c r="C140" s="6" t="s">
        <v>8</v>
      </c>
      <c r="D140" s="6" t="s">
        <v>8</v>
      </c>
      <c r="E140" s="6"/>
      <c r="F140" s="6" t="s">
        <v>8</v>
      </c>
      <c r="G140" s="6"/>
      <c r="H140" s="6" t="s">
        <v>8</v>
      </c>
      <c r="I140" s="6" t="s">
        <v>8</v>
      </c>
      <c r="J140" s="6"/>
      <c r="K140" s="15"/>
      <c r="M140" s="16"/>
    </row>
    <row r="141" spans="1:14" x14ac:dyDescent="0.35">
      <c r="A141" t="s">
        <v>8</v>
      </c>
      <c r="B141" s="6"/>
      <c r="C141" s="6"/>
      <c r="D141" s="6"/>
      <c r="E141" s="6"/>
      <c r="F141" s="6"/>
      <c r="G141" s="6"/>
      <c r="H141" s="6"/>
      <c r="I141" s="6"/>
      <c r="J141" s="6"/>
      <c r="K141" s="15"/>
      <c r="M141" s="16"/>
    </row>
    <row r="142" spans="1:14" x14ac:dyDescent="0.35">
      <c r="A142" s="1" t="s">
        <v>136</v>
      </c>
      <c r="B142" s="6">
        <v>0</v>
      </c>
      <c r="C142" s="6">
        <v>0</v>
      </c>
      <c r="D142" s="6">
        <v>0</v>
      </c>
      <c r="E142" s="6"/>
      <c r="F142" s="6">
        <v>0</v>
      </c>
      <c r="G142" s="6">
        <f>B142+E142</f>
        <v>0</v>
      </c>
      <c r="H142" s="6">
        <v>0</v>
      </c>
      <c r="I142" s="6">
        <v>0</v>
      </c>
      <c r="J142" s="6"/>
      <c r="K142" s="15">
        <v>0</v>
      </c>
      <c r="M142" s="16">
        <v>0</v>
      </c>
      <c r="N142" s="43" t="s">
        <v>615</v>
      </c>
    </row>
    <row r="143" spans="1:14" x14ac:dyDescent="0.35">
      <c r="A143" s="1" t="s">
        <v>137</v>
      </c>
      <c r="B143" s="6" t="s">
        <v>8</v>
      </c>
      <c r="C143" s="6" t="s">
        <v>8</v>
      </c>
      <c r="D143" s="6" t="s">
        <v>8</v>
      </c>
      <c r="E143" s="6"/>
      <c r="F143" s="6" t="s">
        <v>8</v>
      </c>
      <c r="G143" s="6"/>
      <c r="H143" s="6" t="s">
        <v>8</v>
      </c>
      <c r="I143" s="6" t="s">
        <v>8</v>
      </c>
      <c r="J143" s="6"/>
      <c r="K143" s="15"/>
      <c r="M143" s="16"/>
    </row>
    <row r="144" spans="1:14" x14ac:dyDescent="0.35">
      <c r="A144" t="s">
        <v>8</v>
      </c>
      <c r="B144" s="6"/>
      <c r="C144" s="6"/>
      <c r="D144" s="6"/>
      <c r="E144" s="6"/>
      <c r="F144" s="6"/>
      <c r="G144" s="6"/>
      <c r="H144" s="6"/>
      <c r="I144" s="6"/>
      <c r="J144" s="6"/>
      <c r="K144" s="15"/>
      <c r="M144" s="16"/>
    </row>
    <row r="145" spans="1:14" x14ac:dyDescent="0.35">
      <c r="A145" s="38" t="s">
        <v>138</v>
      </c>
      <c r="B145" s="39">
        <v>0</v>
      </c>
      <c r="C145" s="39">
        <v>0</v>
      </c>
      <c r="D145" s="39">
        <v>0</v>
      </c>
      <c r="E145" s="39"/>
      <c r="F145" s="39">
        <v>0</v>
      </c>
      <c r="G145" s="39">
        <f>B145+E145</f>
        <v>0</v>
      </c>
      <c r="H145" s="39">
        <v>0</v>
      </c>
      <c r="I145" s="39">
        <v>0</v>
      </c>
      <c r="J145" s="39"/>
      <c r="K145" s="40">
        <v>0</v>
      </c>
      <c r="L145" s="41"/>
      <c r="M145" s="42">
        <v>96796</v>
      </c>
    </row>
    <row r="146" spans="1:14" x14ac:dyDescent="0.35">
      <c r="A146" s="1" t="s">
        <v>139</v>
      </c>
      <c r="B146" s="6" t="s">
        <v>8</v>
      </c>
      <c r="C146" s="6" t="s">
        <v>8</v>
      </c>
      <c r="D146" s="6" t="s">
        <v>8</v>
      </c>
      <c r="E146" s="6"/>
      <c r="F146" s="6" t="s">
        <v>8</v>
      </c>
      <c r="G146" s="6"/>
      <c r="H146" s="6" t="s">
        <v>8</v>
      </c>
      <c r="I146" s="6" t="s">
        <v>8</v>
      </c>
      <c r="J146" s="6"/>
      <c r="K146" s="15"/>
      <c r="M146" s="16"/>
    </row>
    <row r="147" spans="1:14" x14ac:dyDescent="0.35">
      <c r="A147" t="s">
        <v>8</v>
      </c>
      <c r="B147" s="6"/>
      <c r="C147" s="6"/>
      <c r="D147" s="6"/>
      <c r="E147" s="6"/>
      <c r="F147" s="6"/>
      <c r="G147" s="6"/>
      <c r="H147" s="6"/>
      <c r="I147" s="6"/>
      <c r="J147" s="6"/>
      <c r="K147" s="15"/>
      <c r="M147" s="16"/>
    </row>
    <row r="148" spans="1:14" x14ac:dyDescent="0.35">
      <c r="A148" s="1" t="s">
        <v>140</v>
      </c>
      <c r="B148" s="6">
        <v>2500</v>
      </c>
      <c r="C148" s="6">
        <v>0</v>
      </c>
      <c r="D148" s="6">
        <v>0</v>
      </c>
      <c r="E148" s="6"/>
      <c r="F148" s="6">
        <v>2500</v>
      </c>
      <c r="G148" s="6">
        <f>B148+E148</f>
        <v>2500</v>
      </c>
      <c r="H148" s="6">
        <v>2069.98</v>
      </c>
      <c r="I148" s="6">
        <v>430.02</v>
      </c>
      <c r="J148" s="6"/>
      <c r="K148" s="15">
        <v>2500</v>
      </c>
      <c r="M148" s="16">
        <v>2500</v>
      </c>
    </row>
    <row r="149" spans="1:14" x14ac:dyDescent="0.35">
      <c r="A149" s="1" t="s">
        <v>141</v>
      </c>
      <c r="B149" s="6" t="s">
        <v>8</v>
      </c>
      <c r="C149" s="6" t="s">
        <v>8</v>
      </c>
      <c r="D149" s="6" t="s">
        <v>8</v>
      </c>
      <c r="E149" s="6"/>
      <c r="F149" s="6" t="s">
        <v>8</v>
      </c>
      <c r="G149" s="6"/>
      <c r="H149" s="6" t="s">
        <v>8</v>
      </c>
      <c r="I149" s="6" t="s">
        <v>8</v>
      </c>
      <c r="J149" s="6"/>
      <c r="K149" s="15"/>
      <c r="M149" s="16"/>
    </row>
    <row r="150" spans="1:14" x14ac:dyDescent="0.35">
      <c r="A150" t="s">
        <v>8</v>
      </c>
      <c r="B150" s="6"/>
      <c r="C150" s="6"/>
      <c r="D150" s="6"/>
      <c r="E150" s="6"/>
      <c r="F150" s="6"/>
      <c r="G150" s="6"/>
      <c r="H150" s="6"/>
      <c r="I150" s="6"/>
      <c r="J150" s="6"/>
      <c r="K150" s="15"/>
      <c r="M150" s="16"/>
    </row>
    <row r="151" spans="1:14" x14ac:dyDescent="0.35">
      <c r="A151" s="1" t="s">
        <v>142</v>
      </c>
      <c r="B151" s="6">
        <v>0</v>
      </c>
      <c r="C151" s="6">
        <v>0</v>
      </c>
      <c r="D151" s="6">
        <v>0</v>
      </c>
      <c r="E151" s="6"/>
      <c r="F151" s="6">
        <v>0</v>
      </c>
      <c r="G151" s="6">
        <f>B151+E151</f>
        <v>0</v>
      </c>
      <c r="H151" s="6">
        <v>0</v>
      </c>
      <c r="I151" s="6">
        <v>0</v>
      </c>
      <c r="J151" s="6"/>
      <c r="K151" s="15">
        <v>0</v>
      </c>
      <c r="M151" s="16">
        <v>0</v>
      </c>
      <c r="N151" s="43" t="s">
        <v>615</v>
      </c>
    </row>
    <row r="152" spans="1:14" x14ac:dyDescent="0.35">
      <c r="A152" s="1" t="s">
        <v>143</v>
      </c>
      <c r="B152" s="6" t="s">
        <v>8</v>
      </c>
      <c r="C152" s="6" t="s">
        <v>8</v>
      </c>
      <c r="D152" s="6" t="s">
        <v>8</v>
      </c>
      <c r="E152" s="6"/>
      <c r="F152" s="6" t="s">
        <v>8</v>
      </c>
      <c r="G152" s="6"/>
      <c r="H152" s="6" t="s">
        <v>8</v>
      </c>
      <c r="I152" s="6" t="s">
        <v>8</v>
      </c>
      <c r="J152" s="6"/>
      <c r="K152" s="15"/>
      <c r="M152" s="16"/>
    </row>
    <row r="153" spans="1:14" x14ac:dyDescent="0.35">
      <c r="A153" t="s">
        <v>8</v>
      </c>
      <c r="B153" s="6"/>
      <c r="C153" s="6"/>
      <c r="D153" s="6"/>
      <c r="E153" s="6"/>
      <c r="F153" s="6"/>
      <c r="G153" s="6"/>
      <c r="H153" s="6"/>
      <c r="I153" s="6"/>
      <c r="J153" s="6"/>
      <c r="K153" s="15"/>
      <c r="M153" s="16"/>
    </row>
    <row r="154" spans="1:14" x14ac:dyDescent="0.35">
      <c r="A154" s="1" t="s">
        <v>144</v>
      </c>
      <c r="B154" s="6">
        <v>0</v>
      </c>
      <c r="C154" s="6">
        <v>0</v>
      </c>
      <c r="D154" s="6">
        <v>0</v>
      </c>
      <c r="E154" s="6"/>
      <c r="F154" s="6">
        <v>0</v>
      </c>
      <c r="G154" s="6">
        <f>B154+E154</f>
        <v>0</v>
      </c>
      <c r="H154" s="6">
        <v>0</v>
      </c>
      <c r="I154" s="6">
        <v>0</v>
      </c>
      <c r="J154" s="6"/>
      <c r="K154" s="15">
        <v>0</v>
      </c>
      <c r="M154" s="16">
        <v>0</v>
      </c>
      <c r="N154" s="43" t="s">
        <v>615</v>
      </c>
    </row>
    <row r="155" spans="1:14" x14ac:dyDescent="0.35">
      <c r="A155" s="1" t="s">
        <v>145</v>
      </c>
      <c r="B155" s="6" t="s">
        <v>8</v>
      </c>
      <c r="C155" s="6" t="s">
        <v>8</v>
      </c>
      <c r="D155" s="6" t="s">
        <v>8</v>
      </c>
      <c r="E155" s="6"/>
      <c r="F155" s="6" t="s">
        <v>8</v>
      </c>
      <c r="G155" s="6"/>
      <c r="H155" s="6" t="s">
        <v>8</v>
      </c>
      <c r="I155" s="6" t="s">
        <v>8</v>
      </c>
      <c r="J155" s="6"/>
      <c r="K155" s="15"/>
      <c r="M155" s="16"/>
    </row>
    <row r="156" spans="1:14" x14ac:dyDescent="0.35">
      <c r="A156" t="s">
        <v>8</v>
      </c>
      <c r="B156" s="6"/>
      <c r="C156" s="6"/>
      <c r="D156" s="6"/>
      <c r="E156" s="6"/>
      <c r="F156" s="6"/>
      <c r="G156" s="6"/>
      <c r="H156" s="6"/>
      <c r="I156" s="6"/>
      <c r="J156" s="6"/>
      <c r="K156" s="15"/>
      <c r="M156" s="16"/>
    </row>
    <row r="157" spans="1:14" x14ac:dyDescent="0.35">
      <c r="A157" s="1" t="s">
        <v>146</v>
      </c>
      <c r="B157" s="6">
        <v>0</v>
      </c>
      <c r="C157" s="6">
        <v>0</v>
      </c>
      <c r="D157" s="6">
        <v>0</v>
      </c>
      <c r="E157" s="6"/>
      <c r="F157" s="6">
        <v>0</v>
      </c>
      <c r="G157" s="6">
        <f>B157+E157</f>
        <v>0</v>
      </c>
      <c r="H157" s="6">
        <v>0</v>
      </c>
      <c r="I157" s="6">
        <v>0</v>
      </c>
      <c r="J157" s="6"/>
      <c r="K157" s="15">
        <v>0</v>
      </c>
      <c r="M157" s="16">
        <v>0</v>
      </c>
      <c r="N157" s="43" t="s">
        <v>615</v>
      </c>
    </row>
    <row r="158" spans="1:14" x14ac:dyDescent="0.35">
      <c r="A158" s="1" t="s">
        <v>147</v>
      </c>
      <c r="B158" s="6" t="s">
        <v>8</v>
      </c>
      <c r="C158" s="6" t="s">
        <v>8</v>
      </c>
      <c r="D158" s="6" t="s">
        <v>8</v>
      </c>
      <c r="E158" s="6"/>
      <c r="F158" s="6" t="s">
        <v>8</v>
      </c>
      <c r="G158" s="6"/>
      <c r="H158" s="6" t="s">
        <v>8</v>
      </c>
      <c r="I158" s="6" t="s">
        <v>8</v>
      </c>
      <c r="J158" s="6"/>
      <c r="K158" s="15"/>
      <c r="M158" s="62">
        <f>SUM(M4:M157)</f>
        <v>587190.05503199995</v>
      </c>
    </row>
  </sheetData>
  <pageMargins left="0.7" right="0.7" top="0.75" bottom="0.75" header="0.3" footer="0.3"/>
  <pageSetup scale="3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5B873-AB83-4BC7-BB67-7D5AA7CE760C}">
  <dimension ref="A1:Q53"/>
  <sheetViews>
    <sheetView topLeftCell="D1" workbookViewId="0">
      <selection activeCell="Q3" sqref="Q3"/>
    </sheetView>
  </sheetViews>
  <sheetFormatPr defaultRowHeight="14.5" x14ac:dyDescent="0.35"/>
  <cols>
    <col min="1" max="1" width="32.08984375" bestFit="1" customWidth="1"/>
    <col min="2" max="2" width="17.1796875" bestFit="1" customWidth="1"/>
    <col min="3" max="3" width="17" bestFit="1" customWidth="1"/>
    <col min="4" max="4" width="11" bestFit="1" customWidth="1"/>
    <col min="5" max="5" width="10.1796875" bestFit="1" customWidth="1"/>
    <col min="6" max="6" width="13.90625" bestFit="1" customWidth="1"/>
    <col min="7" max="7" width="8.90625" bestFit="1" customWidth="1"/>
    <col min="8" max="8" width="17.26953125" bestFit="1" customWidth="1"/>
    <col min="9" max="9" width="11" bestFit="1" customWidth="1"/>
    <col min="11" max="11" width="16.08984375" bestFit="1" customWidth="1"/>
    <col min="13" max="13" width="15.90625" bestFit="1" customWidth="1"/>
    <col min="14" max="14" width="13.7265625" bestFit="1" customWidth="1"/>
    <col min="17" max="17" width="11.81640625" bestFit="1" customWidth="1"/>
  </cols>
  <sheetData>
    <row r="1" spans="1:17" x14ac:dyDescent="0.35">
      <c r="A1" t="s">
        <v>948</v>
      </c>
    </row>
    <row r="2" spans="1:17" ht="58" x14ac:dyDescent="0.35">
      <c r="A2" s="2" t="s">
        <v>0</v>
      </c>
      <c r="B2" s="25" t="s">
        <v>1</v>
      </c>
      <c r="C2" s="4" t="s">
        <v>2</v>
      </c>
      <c r="D2" s="4" t="s">
        <v>3</v>
      </c>
      <c r="E2" s="7" t="s">
        <v>586</v>
      </c>
      <c r="F2" s="4" t="s">
        <v>4</v>
      </c>
      <c r="G2" s="7" t="s">
        <v>585</v>
      </c>
      <c r="H2" s="25" t="s">
        <v>5</v>
      </c>
      <c r="I2" s="4" t="s">
        <v>6</v>
      </c>
      <c r="J2" s="4"/>
      <c r="K2" s="26" t="s">
        <v>589</v>
      </c>
      <c r="M2" s="27" t="s">
        <v>588</v>
      </c>
      <c r="N2" s="10" t="s">
        <v>590</v>
      </c>
      <c r="Q2" s="28" t="s">
        <v>610</v>
      </c>
    </row>
    <row r="3" spans="1:17" x14ac:dyDescent="0.35">
      <c r="A3" s="3" t="s">
        <v>7</v>
      </c>
      <c r="B3" s="5" t="s">
        <v>8</v>
      </c>
      <c r="C3" s="5" t="s">
        <v>8</v>
      </c>
      <c r="D3" s="5" t="s">
        <v>8</v>
      </c>
      <c r="E3" s="5"/>
      <c r="F3" s="5" t="s">
        <v>8</v>
      </c>
      <c r="G3" s="5"/>
      <c r="H3" s="5" t="s">
        <v>8</v>
      </c>
      <c r="I3" s="5" t="s">
        <v>8</v>
      </c>
      <c r="J3" s="4"/>
      <c r="K3" s="12"/>
      <c r="L3" s="13"/>
      <c r="M3" s="14" t="s">
        <v>965</v>
      </c>
    </row>
    <row r="4" spans="1:17" x14ac:dyDescent="0.35">
      <c r="A4" s="1" t="s">
        <v>148</v>
      </c>
      <c r="B4" s="6">
        <v>26986</v>
      </c>
      <c r="C4" s="6">
        <v>0</v>
      </c>
      <c r="D4" s="6">
        <v>0</v>
      </c>
      <c r="E4" s="6"/>
      <c r="F4" s="6">
        <v>26986</v>
      </c>
      <c r="G4" s="6">
        <f>B4+E4</f>
        <v>26986</v>
      </c>
      <c r="H4" s="6">
        <v>20308.18</v>
      </c>
      <c r="I4" s="6">
        <v>6677.82</v>
      </c>
      <c r="J4" s="6"/>
      <c r="K4" s="16">
        <f>H4/21*26</f>
        <v>25143.460952380952</v>
      </c>
      <c r="M4" s="16">
        <v>30171.96</v>
      </c>
      <c r="Q4" s="9">
        <f>M4</f>
        <v>30171.96</v>
      </c>
    </row>
    <row r="5" spans="1:17" x14ac:dyDescent="0.35">
      <c r="A5" s="1" t="s">
        <v>149</v>
      </c>
      <c r="B5" s="6" t="s">
        <v>8</v>
      </c>
      <c r="C5" s="6" t="s">
        <v>8</v>
      </c>
      <c r="D5" s="6" t="s">
        <v>8</v>
      </c>
      <c r="E5" s="6"/>
      <c r="F5" s="6" t="s">
        <v>8</v>
      </c>
      <c r="G5" s="6"/>
      <c r="H5" s="6" t="s">
        <v>8</v>
      </c>
      <c r="I5" s="6" t="s">
        <v>8</v>
      </c>
      <c r="J5" s="6"/>
      <c r="K5" s="15"/>
      <c r="M5" s="16"/>
    </row>
    <row r="6" spans="1:17" x14ac:dyDescent="0.35">
      <c r="A6" t="s">
        <v>8</v>
      </c>
      <c r="B6" s="6"/>
      <c r="C6" s="6"/>
      <c r="D6" s="6"/>
      <c r="E6" s="6"/>
      <c r="F6" s="6"/>
      <c r="G6" s="6"/>
      <c r="H6" s="6"/>
      <c r="I6" s="6"/>
      <c r="J6" s="6"/>
      <c r="K6" s="15"/>
      <c r="M6" s="16"/>
    </row>
    <row r="7" spans="1:17" x14ac:dyDescent="0.35">
      <c r="A7" s="1" t="s">
        <v>12</v>
      </c>
      <c r="B7" s="6">
        <v>0</v>
      </c>
      <c r="C7" s="6">
        <v>300</v>
      </c>
      <c r="D7" s="6">
        <v>0</v>
      </c>
      <c r="E7" s="6">
        <v>300</v>
      </c>
      <c r="F7" s="6">
        <v>300</v>
      </c>
      <c r="G7" s="6">
        <f>B7+E7</f>
        <v>300</v>
      </c>
      <c r="H7" s="6">
        <v>221.04</v>
      </c>
      <c r="I7" s="6">
        <v>78.959999999999994</v>
      </c>
      <c r="J7" s="6"/>
      <c r="K7" s="16">
        <f>H7/21*26</f>
        <v>273.6685714285714</v>
      </c>
      <c r="M7" s="16">
        <v>0</v>
      </c>
      <c r="Q7" s="9">
        <f>M7</f>
        <v>0</v>
      </c>
    </row>
    <row r="8" spans="1:17" x14ac:dyDescent="0.35">
      <c r="A8" s="1" t="s">
        <v>150</v>
      </c>
      <c r="B8" s="6" t="s">
        <v>8</v>
      </c>
      <c r="C8" s="6" t="s">
        <v>8</v>
      </c>
      <c r="D8" s="6" t="s">
        <v>8</v>
      </c>
      <c r="E8" s="6"/>
      <c r="F8" s="6" t="s">
        <v>8</v>
      </c>
      <c r="G8" s="6"/>
      <c r="H8" s="6" t="s">
        <v>8</v>
      </c>
      <c r="I8" s="6" t="s">
        <v>8</v>
      </c>
      <c r="J8" s="6"/>
      <c r="K8" s="15"/>
      <c r="M8" s="16" t="s">
        <v>8</v>
      </c>
    </row>
    <row r="9" spans="1:17" x14ac:dyDescent="0.35">
      <c r="A9" t="s">
        <v>8</v>
      </c>
      <c r="B9" s="6"/>
      <c r="C9" s="6"/>
      <c r="D9" s="6"/>
      <c r="E9" s="6"/>
      <c r="F9" s="6"/>
      <c r="G9" s="6"/>
      <c r="H9" s="6"/>
      <c r="I9" s="6"/>
      <c r="J9" s="6"/>
      <c r="K9" s="15"/>
      <c r="M9" s="16"/>
    </row>
    <row r="10" spans="1:17" x14ac:dyDescent="0.35">
      <c r="A10" s="1" t="s">
        <v>65</v>
      </c>
      <c r="B10" s="6">
        <v>2064</v>
      </c>
      <c r="C10" s="6">
        <v>0</v>
      </c>
      <c r="D10" s="6">
        <v>0</v>
      </c>
      <c r="E10" s="6"/>
      <c r="F10" s="6">
        <v>2064</v>
      </c>
      <c r="G10" s="6">
        <f>B10+E10</f>
        <v>2064</v>
      </c>
      <c r="H10" s="6">
        <v>1341.03</v>
      </c>
      <c r="I10" s="6">
        <v>722.97</v>
      </c>
      <c r="J10" s="6"/>
      <c r="K10" s="16">
        <f>H10/21*26</f>
        <v>1660.3228571428572</v>
      </c>
      <c r="M10" s="16">
        <v>2308.1549399999999</v>
      </c>
      <c r="Q10" s="9">
        <f>M10</f>
        <v>2308.1549399999999</v>
      </c>
    </row>
    <row r="11" spans="1:17" x14ac:dyDescent="0.35">
      <c r="A11" s="1" t="s">
        <v>151</v>
      </c>
      <c r="B11" s="6" t="s">
        <v>8</v>
      </c>
      <c r="C11" s="6" t="s">
        <v>8</v>
      </c>
      <c r="D11" s="6" t="s">
        <v>8</v>
      </c>
      <c r="E11" s="6"/>
      <c r="F11" s="6" t="s">
        <v>8</v>
      </c>
      <c r="G11" s="6"/>
      <c r="H11" s="6" t="s">
        <v>8</v>
      </c>
      <c r="I11" s="6" t="s">
        <v>8</v>
      </c>
      <c r="J11" s="6"/>
      <c r="K11" s="15"/>
      <c r="M11" s="16"/>
    </row>
    <row r="12" spans="1:17" x14ac:dyDescent="0.35">
      <c r="A12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15"/>
      <c r="M12" s="16"/>
    </row>
    <row r="13" spans="1:17" x14ac:dyDescent="0.35">
      <c r="A13" s="1" t="s">
        <v>16</v>
      </c>
      <c r="B13" s="6">
        <v>1013</v>
      </c>
      <c r="C13" s="6">
        <v>0</v>
      </c>
      <c r="D13" s="6">
        <v>0</v>
      </c>
      <c r="E13" s="6"/>
      <c r="F13" s="6">
        <v>1013</v>
      </c>
      <c r="G13" s="6">
        <f>B13+E13</f>
        <v>1013</v>
      </c>
      <c r="H13" s="6">
        <v>771.92</v>
      </c>
      <c r="I13" s="6">
        <v>241.08</v>
      </c>
      <c r="J13" s="6"/>
      <c r="K13" s="16">
        <f>H13/21*26</f>
        <v>955.71047619047613</v>
      </c>
      <c r="M13" s="16">
        <v>1481.4432359999998</v>
      </c>
      <c r="Q13" s="9">
        <f>M13</f>
        <v>1481.4432359999998</v>
      </c>
    </row>
    <row r="14" spans="1:17" x14ac:dyDescent="0.35">
      <c r="A14" s="1" t="s">
        <v>152</v>
      </c>
      <c r="B14" s="6" t="s">
        <v>8</v>
      </c>
      <c r="C14" s="6" t="s">
        <v>8</v>
      </c>
      <c r="D14" s="6" t="s">
        <v>8</v>
      </c>
      <c r="E14" s="6"/>
      <c r="F14" s="6" t="s">
        <v>8</v>
      </c>
      <c r="G14" s="6"/>
      <c r="H14" s="6" t="s">
        <v>8</v>
      </c>
      <c r="I14" s="6" t="s">
        <v>8</v>
      </c>
      <c r="J14" s="6"/>
      <c r="K14" s="15"/>
      <c r="M14" s="16"/>
    </row>
    <row r="15" spans="1:17" x14ac:dyDescent="0.35">
      <c r="A15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15"/>
      <c r="M15" s="16"/>
    </row>
    <row r="16" spans="1:17" x14ac:dyDescent="0.35">
      <c r="A16" s="1" t="s">
        <v>18</v>
      </c>
      <c r="B16" s="6">
        <v>0</v>
      </c>
      <c r="C16" s="6">
        <v>20</v>
      </c>
      <c r="D16" s="6">
        <v>0</v>
      </c>
      <c r="E16" s="6">
        <v>20</v>
      </c>
      <c r="F16" s="6">
        <v>20</v>
      </c>
      <c r="G16" s="6">
        <f>B16+E16</f>
        <v>20</v>
      </c>
      <c r="H16" s="6">
        <v>12.24</v>
      </c>
      <c r="I16" s="6">
        <v>7.76</v>
      </c>
      <c r="J16" s="6"/>
      <c r="K16" s="16">
        <f>H16/21*26</f>
        <v>15.154285714285715</v>
      </c>
      <c r="M16" s="16">
        <v>20</v>
      </c>
      <c r="Q16" s="9">
        <f>M16</f>
        <v>20</v>
      </c>
    </row>
    <row r="17" spans="1:14" x14ac:dyDescent="0.35">
      <c r="A17" s="1" t="s">
        <v>153</v>
      </c>
      <c r="B17" s="6" t="s">
        <v>8</v>
      </c>
      <c r="C17" s="6" t="s">
        <v>8</v>
      </c>
      <c r="D17" s="6" t="s">
        <v>8</v>
      </c>
      <c r="E17" s="6"/>
      <c r="F17" s="6" t="s">
        <v>8</v>
      </c>
      <c r="G17" s="6"/>
      <c r="H17" s="6" t="s">
        <v>8</v>
      </c>
      <c r="I17" s="6" t="s">
        <v>8</v>
      </c>
      <c r="J17" s="6"/>
      <c r="K17" s="15"/>
      <c r="M17" s="16"/>
    </row>
    <row r="18" spans="1:14" x14ac:dyDescent="0.35">
      <c r="A18" t="s">
        <v>8</v>
      </c>
      <c r="B18" s="6"/>
      <c r="C18" s="6"/>
      <c r="D18" s="6"/>
      <c r="E18" s="6"/>
      <c r="F18" s="6"/>
      <c r="G18" s="6"/>
      <c r="H18" s="6"/>
      <c r="I18" s="6"/>
      <c r="J18" s="6"/>
      <c r="K18" s="15"/>
      <c r="M18" s="16"/>
    </row>
    <row r="19" spans="1:14" x14ac:dyDescent="0.35">
      <c r="A19" s="1" t="s">
        <v>20</v>
      </c>
      <c r="B19" s="6">
        <v>50</v>
      </c>
      <c r="C19" s="6">
        <v>0</v>
      </c>
      <c r="D19" s="6">
        <v>0</v>
      </c>
      <c r="E19" s="6"/>
      <c r="F19" s="6">
        <v>50</v>
      </c>
      <c r="G19" s="6">
        <f>B19+E19</f>
        <v>50</v>
      </c>
      <c r="H19" s="6">
        <v>15.98</v>
      </c>
      <c r="I19" s="6">
        <v>34.020000000000003</v>
      </c>
      <c r="J19" s="6"/>
      <c r="K19" s="15">
        <v>50</v>
      </c>
      <c r="M19" s="16">
        <v>0</v>
      </c>
      <c r="N19" s="43" t="s">
        <v>615</v>
      </c>
    </row>
    <row r="20" spans="1:14" x14ac:dyDescent="0.35">
      <c r="A20" s="1" t="s">
        <v>154</v>
      </c>
      <c r="B20" s="6" t="s">
        <v>8</v>
      </c>
      <c r="C20" s="6" t="s">
        <v>8</v>
      </c>
      <c r="D20" s="6" t="s">
        <v>8</v>
      </c>
      <c r="E20" s="6"/>
      <c r="F20" s="6" t="s">
        <v>8</v>
      </c>
      <c r="G20" s="6"/>
      <c r="H20" s="6" t="s">
        <v>8</v>
      </c>
      <c r="I20" s="6" t="s">
        <v>8</v>
      </c>
      <c r="J20" s="6"/>
      <c r="K20" s="15"/>
      <c r="M20" s="16"/>
    </row>
    <row r="21" spans="1:14" x14ac:dyDescent="0.35">
      <c r="A21" s="1"/>
      <c r="B21" s="6"/>
      <c r="C21" s="6"/>
      <c r="D21" s="6"/>
      <c r="E21" s="6"/>
      <c r="F21" s="6"/>
      <c r="G21" s="6"/>
      <c r="H21" s="6"/>
      <c r="I21" s="6"/>
      <c r="J21" s="6"/>
      <c r="K21" s="15"/>
      <c r="M21" s="16"/>
    </row>
    <row r="22" spans="1:14" x14ac:dyDescent="0.35">
      <c r="A22" s="1" t="s">
        <v>22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/>
      <c r="K22" s="15">
        <v>0</v>
      </c>
      <c r="M22" s="16">
        <v>150</v>
      </c>
    </row>
    <row r="23" spans="1:14" x14ac:dyDescent="0.35">
      <c r="A23" s="1" t="s">
        <v>956</v>
      </c>
      <c r="B23" s="6"/>
      <c r="C23" s="6"/>
      <c r="D23" s="6"/>
      <c r="E23" s="6"/>
      <c r="F23" s="6"/>
      <c r="G23" s="6"/>
      <c r="H23" s="6"/>
      <c r="I23" s="6"/>
      <c r="J23" s="6"/>
      <c r="K23" s="15"/>
      <c r="M23" s="16"/>
    </row>
    <row r="24" spans="1:14" x14ac:dyDescent="0.35">
      <c r="A24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15"/>
      <c r="M24" s="16"/>
    </row>
    <row r="25" spans="1:14" x14ac:dyDescent="0.35">
      <c r="A25" s="1" t="s">
        <v>24</v>
      </c>
      <c r="B25" s="6">
        <v>200</v>
      </c>
      <c r="C25" s="6">
        <v>0</v>
      </c>
      <c r="D25" s="6">
        <v>0</v>
      </c>
      <c r="E25" s="6">
        <v>-200</v>
      </c>
      <c r="F25" s="6">
        <v>200</v>
      </c>
      <c r="G25" s="6">
        <f>B25+E25</f>
        <v>0</v>
      </c>
      <c r="H25" s="6">
        <v>0</v>
      </c>
      <c r="I25" s="6">
        <v>200</v>
      </c>
      <c r="J25" s="6"/>
      <c r="K25" s="15">
        <v>200</v>
      </c>
      <c r="M25" s="16">
        <v>200</v>
      </c>
    </row>
    <row r="26" spans="1:14" x14ac:dyDescent="0.35">
      <c r="A26" s="1" t="s">
        <v>155</v>
      </c>
      <c r="B26" s="6" t="s">
        <v>8</v>
      </c>
      <c r="C26" s="6" t="s">
        <v>8</v>
      </c>
      <c r="D26" s="6" t="s">
        <v>8</v>
      </c>
      <c r="E26" s="6"/>
      <c r="F26" s="6" t="s">
        <v>8</v>
      </c>
      <c r="G26" s="6"/>
      <c r="H26" s="6" t="s">
        <v>8</v>
      </c>
      <c r="I26" s="6" t="s">
        <v>8</v>
      </c>
      <c r="J26" s="6"/>
      <c r="K26" s="15"/>
      <c r="M26" s="16"/>
    </row>
    <row r="27" spans="1:14" x14ac:dyDescent="0.35">
      <c r="A27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15"/>
      <c r="M27" s="16"/>
    </row>
    <row r="28" spans="1:14" x14ac:dyDescent="0.35">
      <c r="A28" s="1" t="s">
        <v>28</v>
      </c>
      <c r="B28" s="6"/>
      <c r="C28" s="6"/>
      <c r="D28" s="6"/>
      <c r="E28" s="6"/>
      <c r="F28" s="6"/>
      <c r="G28" s="6"/>
      <c r="H28" s="6"/>
      <c r="I28" s="6"/>
      <c r="J28" s="6"/>
      <c r="K28" s="15">
        <v>0</v>
      </c>
      <c r="M28" s="16">
        <v>70</v>
      </c>
      <c r="N28" s="34" t="s">
        <v>604</v>
      </c>
    </row>
    <row r="29" spans="1:14" x14ac:dyDescent="0.35">
      <c r="A29" s="1" t="s">
        <v>605</v>
      </c>
      <c r="B29" s="6"/>
      <c r="C29" s="6"/>
      <c r="D29" s="6"/>
      <c r="E29" s="6"/>
      <c r="F29" s="6"/>
      <c r="G29" s="6"/>
      <c r="H29" s="6"/>
      <c r="I29" s="6"/>
      <c r="J29" s="6"/>
      <c r="K29" s="15"/>
      <c r="M29" s="16"/>
    </row>
    <row r="30" spans="1:14" x14ac:dyDescent="0.35">
      <c r="B30" s="6"/>
      <c r="C30" s="6"/>
      <c r="D30" s="6"/>
      <c r="E30" s="6"/>
      <c r="F30" s="6"/>
      <c r="G30" s="6"/>
      <c r="H30" s="6"/>
      <c r="I30" s="6"/>
      <c r="J30" s="6"/>
      <c r="K30" s="15"/>
      <c r="M30" s="16"/>
    </row>
    <row r="31" spans="1:14" x14ac:dyDescent="0.35">
      <c r="A31" s="1" t="s">
        <v>156</v>
      </c>
      <c r="B31" s="6">
        <v>0</v>
      </c>
      <c r="C31" s="6">
        <v>0</v>
      </c>
      <c r="D31" s="6">
        <v>0</v>
      </c>
      <c r="E31" s="6"/>
      <c r="F31" s="6">
        <v>0</v>
      </c>
      <c r="G31" s="6">
        <f>B31+E31</f>
        <v>0</v>
      </c>
      <c r="H31" s="6">
        <v>0</v>
      </c>
      <c r="I31" s="6">
        <v>0</v>
      </c>
      <c r="J31" s="6"/>
      <c r="K31" s="15">
        <v>0</v>
      </c>
      <c r="M31" s="16">
        <v>692.5</v>
      </c>
      <c r="N31" s="34" t="s">
        <v>606</v>
      </c>
    </row>
    <row r="32" spans="1:14" x14ac:dyDescent="0.35">
      <c r="A32" s="1" t="s">
        <v>157</v>
      </c>
      <c r="B32" s="6" t="s">
        <v>8</v>
      </c>
      <c r="C32" s="6" t="s">
        <v>8</v>
      </c>
      <c r="D32" s="6" t="s">
        <v>8</v>
      </c>
      <c r="E32" s="6"/>
      <c r="F32" s="6" t="s">
        <v>8</v>
      </c>
      <c r="G32" s="6"/>
      <c r="H32" s="6" t="s">
        <v>8</v>
      </c>
      <c r="I32" s="6" t="s">
        <v>8</v>
      </c>
      <c r="J32" s="6"/>
      <c r="K32" s="15"/>
      <c r="M32" s="16"/>
    </row>
    <row r="33" spans="1:17" x14ac:dyDescent="0.35">
      <c r="A33" t="s">
        <v>8</v>
      </c>
      <c r="B33" s="6"/>
      <c r="C33" s="6"/>
      <c r="D33" s="6"/>
      <c r="E33" s="6"/>
      <c r="F33" s="6"/>
      <c r="G33" s="6"/>
      <c r="H33" s="6"/>
      <c r="I33" s="6"/>
      <c r="J33" s="6"/>
      <c r="K33" s="15"/>
      <c r="M33" s="16"/>
    </row>
    <row r="34" spans="1:17" x14ac:dyDescent="0.35">
      <c r="A34" s="1" t="s">
        <v>30</v>
      </c>
      <c r="B34" s="6">
        <v>10000</v>
      </c>
      <c r="C34" s="6">
        <v>3000</v>
      </c>
      <c r="D34" s="6">
        <v>0</v>
      </c>
      <c r="E34" s="6">
        <v>-7000</v>
      </c>
      <c r="F34" s="6">
        <v>13000</v>
      </c>
      <c r="G34" s="6">
        <f>B34+E34</f>
        <v>3000</v>
      </c>
      <c r="H34" s="6">
        <v>2640</v>
      </c>
      <c r="I34" s="6">
        <v>10360</v>
      </c>
      <c r="J34" s="6"/>
      <c r="K34" s="15">
        <v>3000</v>
      </c>
      <c r="M34" s="16">
        <v>3000</v>
      </c>
    </row>
    <row r="35" spans="1:17" x14ac:dyDescent="0.35">
      <c r="A35" s="1" t="s">
        <v>158</v>
      </c>
      <c r="B35" s="6" t="s">
        <v>8</v>
      </c>
      <c r="C35" s="6" t="s">
        <v>8</v>
      </c>
      <c r="D35" s="6" t="s">
        <v>8</v>
      </c>
      <c r="E35" s="6"/>
      <c r="F35" s="6" t="s">
        <v>8</v>
      </c>
      <c r="G35" s="6"/>
      <c r="H35" s="6" t="s">
        <v>8</v>
      </c>
      <c r="I35" s="6" t="s">
        <v>8</v>
      </c>
      <c r="J35" s="6"/>
      <c r="K35" s="15"/>
      <c r="M35" s="16"/>
    </row>
    <row r="36" spans="1:17" x14ac:dyDescent="0.35">
      <c r="A36" t="s">
        <v>8</v>
      </c>
      <c r="B36" s="6"/>
      <c r="C36" s="6"/>
      <c r="D36" s="6"/>
      <c r="E36" s="6"/>
      <c r="F36" s="6"/>
      <c r="G36" s="6"/>
      <c r="H36" s="6"/>
      <c r="I36" s="6"/>
      <c r="J36" s="6"/>
      <c r="K36" s="15"/>
      <c r="M36" s="16"/>
    </row>
    <row r="37" spans="1:17" x14ac:dyDescent="0.35">
      <c r="A37" s="1" t="s">
        <v>40</v>
      </c>
      <c r="B37" s="6">
        <v>50</v>
      </c>
      <c r="C37" s="6">
        <v>80</v>
      </c>
      <c r="D37" s="6">
        <v>0</v>
      </c>
      <c r="E37" s="6">
        <v>30</v>
      </c>
      <c r="F37" s="6">
        <v>130</v>
      </c>
      <c r="G37" s="6">
        <f>B37+E37</f>
        <v>80</v>
      </c>
      <c r="H37" s="6">
        <v>58.24</v>
      </c>
      <c r="I37" s="6">
        <v>71.760000000000005</v>
      </c>
      <c r="J37" s="6"/>
      <c r="K37" s="16">
        <f>H37/21*26</f>
        <v>72.106666666666669</v>
      </c>
      <c r="M37" s="16">
        <v>75.429900000000004</v>
      </c>
      <c r="Q37" s="9">
        <f>M37</f>
        <v>75.429900000000004</v>
      </c>
    </row>
    <row r="38" spans="1:17" x14ac:dyDescent="0.35">
      <c r="A38" s="1" t="s">
        <v>159</v>
      </c>
      <c r="B38" s="6" t="s">
        <v>8</v>
      </c>
      <c r="C38" s="6" t="s">
        <v>8</v>
      </c>
      <c r="D38" s="6" t="s">
        <v>8</v>
      </c>
      <c r="E38" s="6"/>
      <c r="F38" s="6" t="s">
        <v>8</v>
      </c>
      <c r="G38" s="6"/>
      <c r="H38" s="6" t="s">
        <v>8</v>
      </c>
      <c r="I38" s="6" t="s">
        <v>8</v>
      </c>
      <c r="J38" s="6"/>
      <c r="K38" s="15"/>
      <c r="M38" s="16"/>
    </row>
    <row r="39" spans="1:17" x14ac:dyDescent="0.35">
      <c r="A39" t="s">
        <v>8</v>
      </c>
      <c r="B39" s="6"/>
      <c r="C39" s="6"/>
      <c r="D39" s="6"/>
      <c r="E39" s="6"/>
      <c r="F39" s="6"/>
      <c r="G39" s="6"/>
      <c r="H39" s="6"/>
      <c r="I39" s="6"/>
      <c r="J39" s="6"/>
      <c r="K39" s="15"/>
      <c r="M39" s="16"/>
    </row>
    <row r="40" spans="1:17" x14ac:dyDescent="0.35">
      <c r="A40" s="1" t="s">
        <v>160</v>
      </c>
      <c r="B40" s="6">
        <v>7500</v>
      </c>
      <c r="C40" s="6">
        <v>10000</v>
      </c>
      <c r="D40" s="6">
        <v>0</v>
      </c>
      <c r="E40" s="6">
        <v>2500</v>
      </c>
      <c r="F40" s="6">
        <v>17500</v>
      </c>
      <c r="G40" s="6">
        <f>B40+E40</f>
        <v>10000</v>
      </c>
      <c r="H40" s="6">
        <v>8035.38</v>
      </c>
      <c r="I40" s="6">
        <v>9464.6200000000008</v>
      </c>
      <c r="J40" s="6"/>
      <c r="K40" s="15">
        <v>10000</v>
      </c>
      <c r="M40" s="16">
        <v>11000</v>
      </c>
    </row>
    <row r="41" spans="1:17" x14ac:dyDescent="0.35">
      <c r="A41" s="1" t="s">
        <v>161</v>
      </c>
      <c r="B41" s="6" t="s">
        <v>8</v>
      </c>
      <c r="C41" s="6" t="s">
        <v>8</v>
      </c>
      <c r="D41" s="6" t="s">
        <v>8</v>
      </c>
      <c r="E41" s="6"/>
      <c r="F41" s="6" t="s">
        <v>8</v>
      </c>
      <c r="G41" s="6"/>
      <c r="H41" s="6" t="s">
        <v>8</v>
      </c>
      <c r="I41" s="6" t="s">
        <v>8</v>
      </c>
      <c r="J41" s="6"/>
      <c r="K41" s="15"/>
      <c r="M41" s="16"/>
    </row>
    <row r="42" spans="1:17" x14ac:dyDescent="0.35">
      <c r="A42" t="s">
        <v>8</v>
      </c>
      <c r="B42" s="6"/>
      <c r="C42" s="6"/>
      <c r="D42" s="6"/>
      <c r="E42" s="6"/>
      <c r="F42" s="6"/>
      <c r="G42" s="6"/>
      <c r="H42" s="6"/>
      <c r="I42" s="6"/>
      <c r="J42" s="6"/>
      <c r="K42" s="15"/>
      <c r="M42" s="16"/>
    </row>
    <row r="43" spans="1:17" x14ac:dyDescent="0.35">
      <c r="A43" s="1" t="s">
        <v>162</v>
      </c>
      <c r="B43" s="6">
        <v>200</v>
      </c>
      <c r="C43" s="6">
        <v>0</v>
      </c>
      <c r="D43" s="6">
        <v>0</v>
      </c>
      <c r="E43" s="6"/>
      <c r="F43" s="6">
        <v>200</v>
      </c>
      <c r="G43" s="6">
        <f>B43+E43</f>
        <v>200</v>
      </c>
      <c r="H43" s="6">
        <v>-43.91</v>
      </c>
      <c r="I43" s="6">
        <v>243.91</v>
      </c>
      <c r="J43" s="6"/>
      <c r="K43" s="15">
        <v>200</v>
      </c>
      <c r="M43" s="16">
        <v>200</v>
      </c>
    </row>
    <row r="44" spans="1:17" x14ac:dyDescent="0.35">
      <c r="A44" s="1" t="s">
        <v>163</v>
      </c>
      <c r="B44" s="6" t="s">
        <v>8</v>
      </c>
      <c r="C44" s="6" t="s">
        <v>8</v>
      </c>
      <c r="D44" s="6" t="s">
        <v>8</v>
      </c>
      <c r="E44" s="6"/>
      <c r="F44" s="6" t="s">
        <v>8</v>
      </c>
      <c r="G44" s="6"/>
      <c r="H44" s="6" t="s">
        <v>8</v>
      </c>
      <c r="I44" s="6" t="s">
        <v>8</v>
      </c>
      <c r="J44" s="6"/>
      <c r="K44" s="15"/>
      <c r="M44" s="16"/>
    </row>
    <row r="45" spans="1:17" x14ac:dyDescent="0.35">
      <c r="A45" t="s">
        <v>8</v>
      </c>
      <c r="B45" s="6"/>
      <c r="C45" s="6"/>
      <c r="D45" s="6"/>
      <c r="E45" s="6"/>
      <c r="F45" s="6"/>
      <c r="G45" s="6"/>
      <c r="H45" s="6"/>
      <c r="I45" s="6"/>
      <c r="J45" s="6"/>
      <c r="K45" s="15"/>
      <c r="M45" s="16"/>
    </row>
    <row r="46" spans="1:17" x14ac:dyDescent="0.35">
      <c r="A46" s="1" t="s">
        <v>52</v>
      </c>
      <c r="B46" s="6">
        <v>600</v>
      </c>
      <c r="C46" s="6">
        <v>300</v>
      </c>
      <c r="D46" s="6">
        <v>0</v>
      </c>
      <c r="E46" s="6">
        <v>-300</v>
      </c>
      <c r="F46" s="6">
        <v>900</v>
      </c>
      <c r="G46" s="6">
        <f>B46+E46</f>
        <v>300</v>
      </c>
      <c r="H46" s="6">
        <v>300</v>
      </c>
      <c r="I46" s="6">
        <v>600</v>
      </c>
      <c r="J46" s="6"/>
      <c r="K46" s="15">
        <v>300</v>
      </c>
      <c r="M46" s="16">
        <v>1300</v>
      </c>
      <c r="N46" s="34" t="s">
        <v>957</v>
      </c>
    </row>
    <row r="47" spans="1:17" x14ac:dyDescent="0.35">
      <c r="A47" s="1" t="s">
        <v>164</v>
      </c>
      <c r="B47" s="6" t="s">
        <v>8</v>
      </c>
      <c r="C47" s="6" t="s">
        <v>8</v>
      </c>
      <c r="D47" s="6" t="s">
        <v>8</v>
      </c>
      <c r="E47" s="6"/>
      <c r="F47" s="6" t="s">
        <v>8</v>
      </c>
      <c r="G47" s="6"/>
      <c r="H47" s="6" t="s">
        <v>8</v>
      </c>
      <c r="I47" s="6" t="s">
        <v>8</v>
      </c>
      <c r="J47" s="6"/>
      <c r="K47" s="15"/>
      <c r="M47" s="16"/>
    </row>
    <row r="48" spans="1:17" x14ac:dyDescent="0.35">
      <c r="A48" t="s">
        <v>8</v>
      </c>
      <c r="B48" s="6"/>
      <c r="C48" s="6"/>
      <c r="D48" s="6"/>
      <c r="E48" s="6"/>
      <c r="F48" s="6"/>
      <c r="G48" s="6"/>
      <c r="H48" s="6"/>
      <c r="I48" s="6"/>
      <c r="J48" s="6"/>
      <c r="K48" s="15"/>
      <c r="M48" s="16"/>
    </row>
    <row r="49" spans="1:13" x14ac:dyDescent="0.35">
      <c r="A49" s="1" t="s">
        <v>165</v>
      </c>
      <c r="B49" s="6">
        <v>1600</v>
      </c>
      <c r="C49" s="6">
        <v>800</v>
      </c>
      <c r="D49" s="6">
        <v>0</v>
      </c>
      <c r="E49" s="6">
        <v>-800</v>
      </c>
      <c r="F49" s="6">
        <v>2400</v>
      </c>
      <c r="G49" s="6">
        <f>B49+E49</f>
        <v>800</v>
      </c>
      <c r="H49" s="6">
        <v>396</v>
      </c>
      <c r="I49" s="6">
        <v>2004</v>
      </c>
      <c r="J49" s="6"/>
      <c r="K49" s="15">
        <v>800</v>
      </c>
      <c r="M49" s="16">
        <v>1600</v>
      </c>
    </row>
    <row r="50" spans="1:13" x14ac:dyDescent="0.35">
      <c r="A50" s="1" t="s">
        <v>166</v>
      </c>
      <c r="B50" s="6" t="s">
        <v>8</v>
      </c>
      <c r="C50" s="6" t="s">
        <v>8</v>
      </c>
      <c r="D50" s="6" t="s">
        <v>8</v>
      </c>
      <c r="E50" s="6"/>
      <c r="F50" s="6" t="s">
        <v>8</v>
      </c>
      <c r="G50" s="6"/>
      <c r="H50" s="6" t="s">
        <v>8</v>
      </c>
      <c r="I50" s="6" t="s">
        <v>8</v>
      </c>
      <c r="J50" s="6"/>
      <c r="K50" s="15"/>
      <c r="M50" s="16"/>
    </row>
    <row r="51" spans="1:13" x14ac:dyDescent="0.35">
      <c r="A51" t="s">
        <v>8</v>
      </c>
      <c r="B51" s="6"/>
      <c r="C51" s="6"/>
      <c r="D51" s="6"/>
      <c r="E51" s="6"/>
      <c r="F51" s="6"/>
      <c r="G51" s="6"/>
      <c r="H51" s="6"/>
      <c r="I51" s="6"/>
      <c r="J51" s="6"/>
      <c r="K51" s="15"/>
      <c r="M51" s="16"/>
    </row>
    <row r="52" spans="1:13" x14ac:dyDescent="0.35">
      <c r="A52" s="1" t="s">
        <v>167</v>
      </c>
      <c r="B52" s="6">
        <v>40000</v>
      </c>
      <c r="C52" s="6">
        <v>20000</v>
      </c>
      <c r="D52" s="6">
        <v>0</v>
      </c>
      <c r="E52" s="6">
        <v>-20000</v>
      </c>
      <c r="F52" s="6">
        <v>60000</v>
      </c>
      <c r="G52" s="6">
        <f>B52+E52</f>
        <v>20000</v>
      </c>
      <c r="H52" s="6">
        <v>11332.85</v>
      </c>
      <c r="I52" s="6">
        <v>48667.15</v>
      </c>
      <c r="J52" s="6"/>
      <c r="K52" s="15">
        <v>20000</v>
      </c>
      <c r="M52" s="16">
        <v>20000</v>
      </c>
    </row>
    <row r="53" spans="1:13" x14ac:dyDescent="0.35">
      <c r="A53" s="1" t="s">
        <v>168</v>
      </c>
      <c r="B53" s="6" t="s">
        <v>8</v>
      </c>
      <c r="C53" s="6" t="s">
        <v>8</v>
      </c>
      <c r="D53" s="6" t="s">
        <v>8</v>
      </c>
      <c r="E53" s="6"/>
      <c r="F53" s="6" t="s">
        <v>8</v>
      </c>
      <c r="G53" s="6"/>
      <c r="H53" s="6" t="s">
        <v>8</v>
      </c>
      <c r="I53" s="6" t="s">
        <v>8</v>
      </c>
      <c r="J53" s="6"/>
      <c r="K53" s="15"/>
      <c r="M53" s="62">
        <f>SUM(M4:M52)</f>
        <v>72269.488076000009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7E82-7A82-456F-BA4A-D5E16930A204}">
  <dimension ref="A1:R128"/>
  <sheetViews>
    <sheetView tabSelected="1" topLeftCell="F1" workbookViewId="0">
      <selection activeCell="N4" sqref="N4"/>
    </sheetView>
  </sheetViews>
  <sheetFormatPr defaultRowHeight="14.5" x14ac:dyDescent="0.35"/>
  <cols>
    <col min="1" max="1" width="32.08984375" bestFit="1" customWidth="1"/>
    <col min="2" max="2" width="17.1796875" bestFit="1" customWidth="1"/>
    <col min="3" max="3" width="17" bestFit="1" customWidth="1"/>
    <col min="4" max="4" width="11" bestFit="1" customWidth="1"/>
    <col min="5" max="5" width="10.1796875" bestFit="1" customWidth="1"/>
    <col min="6" max="6" width="13.90625" bestFit="1" customWidth="1"/>
    <col min="7" max="7" width="9.90625" bestFit="1" customWidth="1"/>
    <col min="8" max="8" width="17.26953125" bestFit="1" customWidth="1"/>
    <col min="9" max="9" width="11" bestFit="1" customWidth="1"/>
    <col min="11" max="11" width="16.08984375" bestFit="1" customWidth="1"/>
    <col min="13" max="13" width="15.90625" bestFit="1" customWidth="1"/>
    <col min="14" max="14" width="31.6328125" bestFit="1" customWidth="1"/>
    <col min="17" max="17" width="11.81640625" bestFit="1" customWidth="1"/>
  </cols>
  <sheetData>
    <row r="1" spans="1:17" ht="58" x14ac:dyDescent="0.35">
      <c r="A1" s="2" t="s">
        <v>0</v>
      </c>
      <c r="B1" s="25" t="s">
        <v>1</v>
      </c>
      <c r="C1" s="4" t="s">
        <v>2</v>
      </c>
      <c r="D1" s="4" t="s">
        <v>3</v>
      </c>
      <c r="E1" s="7" t="s">
        <v>586</v>
      </c>
      <c r="F1" s="4" t="s">
        <v>4</v>
      </c>
      <c r="G1" s="7" t="s">
        <v>585</v>
      </c>
      <c r="H1" s="25" t="s">
        <v>5</v>
      </c>
      <c r="I1" s="4" t="s">
        <v>6</v>
      </c>
      <c r="J1" s="4"/>
      <c r="K1" s="26" t="s">
        <v>589</v>
      </c>
      <c r="M1" s="27" t="s">
        <v>588</v>
      </c>
      <c r="N1" s="10" t="s">
        <v>590</v>
      </c>
      <c r="Q1" s="28" t="s">
        <v>610</v>
      </c>
    </row>
    <row r="2" spans="1:17" x14ac:dyDescent="0.3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2"/>
      <c r="L2" s="13"/>
      <c r="M2" s="14" t="s">
        <v>965</v>
      </c>
    </row>
    <row r="4" spans="1:17" x14ac:dyDescent="0.35">
      <c r="A4" s="1" t="s">
        <v>169</v>
      </c>
      <c r="B4" s="6">
        <v>959480</v>
      </c>
      <c r="C4" s="6">
        <v>0</v>
      </c>
      <c r="D4" s="6">
        <v>0</v>
      </c>
      <c r="E4" s="6"/>
      <c r="F4" s="6">
        <v>959480</v>
      </c>
      <c r="G4" s="6">
        <f>B4+E4</f>
        <v>959480</v>
      </c>
      <c r="H4" s="6">
        <v>632298.29</v>
      </c>
      <c r="I4" s="6">
        <v>327181.71000000002</v>
      </c>
      <c r="J4" s="6"/>
      <c r="K4" s="16">
        <f>H4/21*26</f>
        <v>782845.501904762</v>
      </c>
      <c r="M4" s="16">
        <f>1026506.062-M10-M13</f>
        <v>996106.06200000003</v>
      </c>
      <c r="N4" s="34" t="s">
        <v>958</v>
      </c>
      <c r="Q4" s="9">
        <f>M4</f>
        <v>996106.06200000003</v>
      </c>
    </row>
    <row r="5" spans="1:17" x14ac:dyDescent="0.35">
      <c r="A5" s="1" t="s">
        <v>170</v>
      </c>
      <c r="B5" s="6" t="s">
        <v>8</v>
      </c>
      <c r="C5" s="6" t="s">
        <v>8</v>
      </c>
      <c r="D5" s="6" t="s">
        <v>8</v>
      </c>
      <c r="E5" s="6"/>
      <c r="F5" s="6" t="s">
        <v>8</v>
      </c>
      <c r="G5" s="6"/>
      <c r="H5" s="6" t="s">
        <v>8</v>
      </c>
      <c r="I5" s="6" t="s">
        <v>8</v>
      </c>
      <c r="J5" s="6"/>
      <c r="K5" s="15"/>
      <c r="M5" s="16"/>
    </row>
    <row r="6" spans="1:17" x14ac:dyDescent="0.35">
      <c r="A6" t="s">
        <v>8</v>
      </c>
      <c r="B6" s="6"/>
      <c r="C6" s="6"/>
      <c r="D6" s="6"/>
      <c r="E6" s="6"/>
      <c r="F6" s="6"/>
      <c r="G6" s="6"/>
      <c r="H6" s="6"/>
      <c r="I6" s="6"/>
      <c r="J6" s="6"/>
      <c r="K6" s="15"/>
      <c r="M6" s="16"/>
    </row>
    <row r="7" spans="1:17" x14ac:dyDescent="0.35">
      <c r="A7" s="1" t="s">
        <v>114</v>
      </c>
      <c r="B7" s="6">
        <v>20000</v>
      </c>
      <c r="C7" s="6">
        <v>0</v>
      </c>
      <c r="D7" s="6">
        <v>0</v>
      </c>
      <c r="E7" s="6"/>
      <c r="F7" s="6">
        <v>20000</v>
      </c>
      <c r="G7" s="6">
        <f>B7+E7</f>
        <v>20000</v>
      </c>
      <c r="H7" s="6">
        <v>19250</v>
      </c>
      <c r="I7" s="6">
        <v>750</v>
      </c>
      <c r="J7" s="6"/>
      <c r="K7" s="15">
        <v>20000</v>
      </c>
      <c r="M7" s="16">
        <v>22000</v>
      </c>
    </row>
    <row r="8" spans="1:17" x14ac:dyDescent="0.35">
      <c r="A8" s="1" t="s">
        <v>171</v>
      </c>
      <c r="B8" s="6" t="s">
        <v>8</v>
      </c>
      <c r="C8" s="6" t="s">
        <v>8</v>
      </c>
      <c r="D8" s="6" t="s">
        <v>8</v>
      </c>
      <c r="E8" s="6"/>
      <c r="F8" s="6" t="s">
        <v>8</v>
      </c>
      <c r="G8" s="6"/>
      <c r="H8" s="6" t="s">
        <v>8</v>
      </c>
      <c r="I8" s="6" t="s">
        <v>8</v>
      </c>
      <c r="J8" s="6"/>
      <c r="K8" s="15"/>
      <c r="M8" s="16"/>
    </row>
    <row r="9" spans="1:17" x14ac:dyDescent="0.35">
      <c r="A9" t="s">
        <v>8</v>
      </c>
      <c r="B9" s="6"/>
      <c r="C9" s="6"/>
      <c r="D9" s="6"/>
      <c r="E9" s="6"/>
      <c r="F9" s="6"/>
      <c r="G9" s="6"/>
      <c r="H9" s="6"/>
      <c r="I9" s="6"/>
      <c r="J9" s="6"/>
      <c r="K9" s="15"/>
      <c r="M9" s="16"/>
    </row>
    <row r="10" spans="1:17" x14ac:dyDescent="0.35">
      <c r="A10" s="1" t="s">
        <v>172</v>
      </c>
      <c r="B10" s="6">
        <v>11000</v>
      </c>
      <c r="C10" s="6">
        <v>0</v>
      </c>
      <c r="D10" s="6">
        <v>0</v>
      </c>
      <c r="E10" s="6"/>
      <c r="F10" s="6">
        <v>11000</v>
      </c>
      <c r="G10" s="6">
        <f>B10+E10</f>
        <v>11000</v>
      </c>
      <c r="H10" s="6">
        <v>4825</v>
      </c>
      <c r="I10" s="6">
        <v>6175</v>
      </c>
      <c r="J10" s="6"/>
      <c r="K10" s="16">
        <f>H10/21*26</f>
        <v>5973.8095238095239</v>
      </c>
      <c r="M10" s="16">
        <v>5200</v>
      </c>
      <c r="Q10" s="9">
        <f>M10</f>
        <v>5200</v>
      </c>
    </row>
    <row r="11" spans="1:17" x14ac:dyDescent="0.35">
      <c r="A11" s="1" t="s">
        <v>173</v>
      </c>
      <c r="B11" s="6" t="s">
        <v>8</v>
      </c>
      <c r="C11" s="6" t="s">
        <v>8</v>
      </c>
      <c r="D11" s="6" t="s">
        <v>8</v>
      </c>
      <c r="E11" s="6"/>
      <c r="F11" s="6" t="s">
        <v>8</v>
      </c>
      <c r="G11" s="6"/>
      <c r="H11" s="6" t="s">
        <v>8</v>
      </c>
      <c r="I11" s="6" t="s">
        <v>8</v>
      </c>
      <c r="J11" s="6"/>
      <c r="K11" s="15"/>
      <c r="M11" s="16"/>
    </row>
    <row r="12" spans="1:17" x14ac:dyDescent="0.35">
      <c r="A12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15"/>
      <c r="M12" s="16"/>
    </row>
    <row r="13" spans="1:17" x14ac:dyDescent="0.35">
      <c r="A13" s="1" t="s">
        <v>12</v>
      </c>
      <c r="B13" s="6">
        <v>25000</v>
      </c>
      <c r="C13" s="6">
        <v>0</v>
      </c>
      <c r="D13" s="6">
        <v>0</v>
      </c>
      <c r="E13" s="6"/>
      <c r="F13" s="6">
        <v>25000</v>
      </c>
      <c r="G13" s="6">
        <f>B13+E13</f>
        <v>25000</v>
      </c>
      <c r="H13" s="6">
        <v>20394.060000000001</v>
      </c>
      <c r="I13" s="6">
        <v>4605.9399999999996</v>
      </c>
      <c r="J13" s="6"/>
      <c r="K13" s="16">
        <f>H13/21*26</f>
        <v>25249.788571428573</v>
      </c>
      <c r="M13" s="16">
        <v>25200</v>
      </c>
      <c r="Q13" s="9">
        <f>M13</f>
        <v>25200</v>
      </c>
    </row>
    <row r="14" spans="1:17" x14ac:dyDescent="0.35">
      <c r="A14" s="1" t="s">
        <v>174</v>
      </c>
      <c r="B14" s="6" t="s">
        <v>8</v>
      </c>
      <c r="C14" s="6" t="s">
        <v>8</v>
      </c>
      <c r="D14" s="6" t="s">
        <v>8</v>
      </c>
      <c r="E14" s="6"/>
      <c r="F14" s="6" t="s">
        <v>8</v>
      </c>
      <c r="G14" s="6"/>
      <c r="H14" s="6" t="s">
        <v>8</v>
      </c>
      <c r="I14" s="6" t="s">
        <v>8</v>
      </c>
      <c r="J14" s="6"/>
      <c r="K14" s="15"/>
      <c r="M14" s="16"/>
    </row>
    <row r="15" spans="1:17" x14ac:dyDescent="0.35">
      <c r="A15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15"/>
      <c r="M15" s="16"/>
    </row>
    <row r="16" spans="1:17" x14ac:dyDescent="0.35">
      <c r="A16" s="1" t="s">
        <v>175</v>
      </c>
      <c r="B16" s="6">
        <v>0</v>
      </c>
      <c r="C16" s="6">
        <v>0</v>
      </c>
      <c r="D16" s="6">
        <v>0</v>
      </c>
      <c r="E16" s="6"/>
      <c r="F16" s="6">
        <v>0</v>
      </c>
      <c r="G16" s="6">
        <f>B16+E16</f>
        <v>0</v>
      </c>
      <c r="H16" s="6">
        <v>0</v>
      </c>
      <c r="I16" s="6">
        <v>0</v>
      </c>
      <c r="J16" s="6"/>
      <c r="K16" s="15">
        <v>0</v>
      </c>
      <c r="M16" s="16">
        <v>0</v>
      </c>
      <c r="N16" s="43" t="s">
        <v>615</v>
      </c>
    </row>
    <row r="17" spans="1:17" x14ac:dyDescent="0.35">
      <c r="A17" s="1" t="s">
        <v>176</v>
      </c>
      <c r="B17" s="6" t="s">
        <v>8</v>
      </c>
      <c r="C17" s="6" t="s">
        <v>8</v>
      </c>
      <c r="D17" s="6" t="s">
        <v>8</v>
      </c>
      <c r="E17" s="6"/>
      <c r="F17" s="6" t="s">
        <v>8</v>
      </c>
      <c r="G17" s="6"/>
      <c r="H17" s="6" t="s">
        <v>8</v>
      </c>
      <c r="I17" s="6" t="s">
        <v>8</v>
      </c>
      <c r="J17" s="6"/>
      <c r="K17" s="15"/>
      <c r="M17" s="16"/>
    </row>
    <row r="18" spans="1:17" x14ac:dyDescent="0.35">
      <c r="A18" t="s">
        <v>8</v>
      </c>
      <c r="B18" s="6"/>
      <c r="C18" s="6"/>
      <c r="D18" s="6"/>
      <c r="E18" s="6"/>
      <c r="F18" s="6"/>
      <c r="G18" s="6"/>
      <c r="H18" s="6"/>
      <c r="I18" s="6"/>
      <c r="J18" s="6"/>
      <c r="K18" s="15"/>
      <c r="M18" s="16"/>
    </row>
    <row r="19" spans="1:17" x14ac:dyDescent="0.35">
      <c r="A19" s="1" t="s">
        <v>65</v>
      </c>
      <c r="B19" s="6">
        <v>73400</v>
      </c>
      <c r="C19" s="6">
        <v>0</v>
      </c>
      <c r="D19" s="6">
        <v>0</v>
      </c>
      <c r="E19" s="6"/>
      <c r="F19" s="6">
        <v>73400</v>
      </c>
      <c r="G19" s="6">
        <f>B19+E19</f>
        <v>73400</v>
      </c>
      <c r="H19" s="6">
        <v>49225.29</v>
      </c>
      <c r="I19" s="6">
        <v>24174.71</v>
      </c>
      <c r="J19" s="6"/>
      <c r="K19" s="16">
        <f>H19/21*26</f>
        <v>60945.597142857143</v>
      </c>
      <c r="M19" s="16">
        <v>78527.713742999986</v>
      </c>
      <c r="Q19" s="9">
        <f>M19</f>
        <v>78527.713742999986</v>
      </c>
    </row>
    <row r="20" spans="1:17" x14ac:dyDescent="0.35">
      <c r="A20" s="1" t="s">
        <v>177</v>
      </c>
      <c r="B20" s="6" t="s">
        <v>8</v>
      </c>
      <c r="C20" s="6" t="s">
        <v>8</v>
      </c>
      <c r="D20" s="6" t="s">
        <v>8</v>
      </c>
      <c r="E20" s="6"/>
      <c r="F20" s="6" t="s">
        <v>8</v>
      </c>
      <c r="G20" s="6"/>
      <c r="H20" s="6" t="s">
        <v>8</v>
      </c>
      <c r="I20" s="6" t="s">
        <v>8</v>
      </c>
      <c r="J20" s="6"/>
      <c r="K20" s="15"/>
      <c r="M20" s="16"/>
    </row>
    <row r="21" spans="1:17" x14ac:dyDescent="0.35">
      <c r="A21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15"/>
      <c r="M21" s="16"/>
    </row>
    <row r="22" spans="1:17" x14ac:dyDescent="0.35">
      <c r="A22" s="1" t="s">
        <v>16</v>
      </c>
      <c r="B22" s="6">
        <v>48454</v>
      </c>
      <c r="C22" s="6">
        <v>0</v>
      </c>
      <c r="D22" s="6">
        <v>0</v>
      </c>
      <c r="E22" s="6"/>
      <c r="F22" s="6">
        <v>48454</v>
      </c>
      <c r="G22" s="6">
        <f>B22+E22</f>
        <v>48454</v>
      </c>
      <c r="H22" s="6">
        <v>33637.81</v>
      </c>
      <c r="I22" s="6">
        <v>14816.19</v>
      </c>
      <c r="J22" s="6"/>
      <c r="K22" s="16">
        <f>H22/21*26</f>
        <v>41646.812380952375</v>
      </c>
      <c r="M22" s="16">
        <v>50401.447644199987</v>
      </c>
      <c r="Q22" s="9">
        <f>M22</f>
        <v>50401.447644199987</v>
      </c>
    </row>
    <row r="23" spans="1:17" x14ac:dyDescent="0.35">
      <c r="A23" s="1" t="s">
        <v>178</v>
      </c>
      <c r="B23" s="6" t="s">
        <v>8</v>
      </c>
      <c r="C23" s="6" t="s">
        <v>8</v>
      </c>
      <c r="D23" s="6" t="s">
        <v>8</v>
      </c>
      <c r="E23" s="6"/>
      <c r="F23" s="6" t="s">
        <v>8</v>
      </c>
      <c r="G23" s="6"/>
      <c r="H23" s="6" t="s">
        <v>8</v>
      </c>
      <c r="I23" s="6" t="s">
        <v>8</v>
      </c>
      <c r="J23" s="6"/>
      <c r="K23" s="15"/>
      <c r="M23" s="16"/>
    </row>
    <row r="24" spans="1:17" x14ac:dyDescent="0.35">
      <c r="A24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15"/>
      <c r="M24" s="16"/>
    </row>
    <row r="25" spans="1:17" x14ac:dyDescent="0.35">
      <c r="A25" s="1" t="s">
        <v>18</v>
      </c>
      <c r="B25" s="6">
        <v>137325</v>
      </c>
      <c r="C25" s="6">
        <v>0</v>
      </c>
      <c r="D25" s="6">
        <v>0</v>
      </c>
      <c r="E25" s="6"/>
      <c r="F25" s="6">
        <v>137325</v>
      </c>
      <c r="G25" s="6">
        <f>B25+E25</f>
        <v>137325</v>
      </c>
      <c r="H25" s="6">
        <v>78618.080000000002</v>
      </c>
      <c r="I25" s="6">
        <v>58706.92</v>
      </c>
      <c r="J25" s="6"/>
      <c r="K25" s="16">
        <f>H25/21*26</f>
        <v>97336.670476190484</v>
      </c>
      <c r="M25" s="16">
        <v>135843.28</v>
      </c>
      <c r="Q25" s="9">
        <f>M25</f>
        <v>135843.28</v>
      </c>
    </row>
    <row r="26" spans="1:17" x14ac:dyDescent="0.35">
      <c r="A26" s="1" t="s">
        <v>179</v>
      </c>
      <c r="B26" s="6" t="s">
        <v>8</v>
      </c>
      <c r="C26" s="6" t="s">
        <v>8</v>
      </c>
      <c r="D26" s="6" t="s">
        <v>8</v>
      </c>
      <c r="E26" s="6"/>
      <c r="F26" s="6" t="s">
        <v>8</v>
      </c>
      <c r="G26" s="6"/>
      <c r="H26" s="6" t="s">
        <v>8</v>
      </c>
      <c r="I26" s="6" t="s">
        <v>8</v>
      </c>
      <c r="J26" s="6"/>
      <c r="K26" s="15"/>
      <c r="M26" s="16"/>
    </row>
    <row r="27" spans="1:17" x14ac:dyDescent="0.35">
      <c r="A27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15"/>
      <c r="M27" s="16"/>
    </row>
    <row r="28" spans="1:17" x14ac:dyDescent="0.35">
      <c r="A28" s="1" t="s">
        <v>69</v>
      </c>
      <c r="B28" s="6">
        <v>0</v>
      </c>
      <c r="C28" s="6">
        <v>0</v>
      </c>
      <c r="D28" s="6">
        <v>0</v>
      </c>
      <c r="E28" s="6"/>
      <c r="F28" s="6">
        <v>0</v>
      </c>
      <c r="G28" s="6" t="e">
        <f>B28+#REF!</f>
        <v>#REF!</v>
      </c>
      <c r="H28" s="6">
        <v>0</v>
      </c>
      <c r="I28" s="6">
        <v>0</v>
      </c>
      <c r="J28" s="6"/>
      <c r="K28" s="15">
        <v>0</v>
      </c>
      <c r="M28" s="16">
        <v>0</v>
      </c>
    </row>
    <row r="29" spans="1:17" x14ac:dyDescent="0.35">
      <c r="A29" s="1" t="s">
        <v>180</v>
      </c>
      <c r="B29" s="6" t="s">
        <v>8</v>
      </c>
      <c r="C29" s="6" t="s">
        <v>8</v>
      </c>
      <c r="D29" s="6" t="s">
        <v>8</v>
      </c>
      <c r="E29" s="6"/>
      <c r="F29" s="6" t="s">
        <v>8</v>
      </c>
      <c r="G29" s="6"/>
      <c r="H29" s="6" t="s">
        <v>8</v>
      </c>
      <c r="I29" s="6" t="s">
        <v>8</v>
      </c>
      <c r="J29" s="6"/>
      <c r="K29" s="15"/>
      <c r="M29" s="16"/>
    </row>
    <row r="30" spans="1:17" x14ac:dyDescent="0.35">
      <c r="A30" t="s">
        <v>8</v>
      </c>
      <c r="B30" s="6"/>
      <c r="C30" s="6"/>
      <c r="D30" s="6"/>
      <c r="E30" s="6"/>
      <c r="F30" s="6"/>
      <c r="G30" s="6"/>
      <c r="H30" s="6"/>
      <c r="I30" s="6"/>
      <c r="J30" s="6"/>
      <c r="K30" s="15"/>
      <c r="M30" s="16"/>
    </row>
    <row r="31" spans="1:17" x14ac:dyDescent="0.35">
      <c r="A31" s="1" t="s">
        <v>181</v>
      </c>
      <c r="B31" s="6">
        <v>3000</v>
      </c>
      <c r="C31" s="6">
        <v>0</v>
      </c>
      <c r="D31" s="6">
        <v>0</v>
      </c>
      <c r="E31" s="6">
        <v>-3000</v>
      </c>
      <c r="F31" s="6">
        <v>3000</v>
      </c>
      <c r="G31" s="6">
        <f>B31+E31</f>
        <v>0</v>
      </c>
      <c r="H31" s="6">
        <v>0</v>
      </c>
      <c r="I31" s="6">
        <v>3000</v>
      </c>
      <c r="J31" s="6"/>
      <c r="K31" s="15">
        <v>3000</v>
      </c>
      <c r="M31" s="16">
        <v>3000</v>
      </c>
    </row>
    <row r="32" spans="1:17" x14ac:dyDescent="0.35">
      <c r="A32" s="1" t="s">
        <v>182</v>
      </c>
      <c r="B32" s="6" t="s">
        <v>8</v>
      </c>
      <c r="C32" s="6" t="s">
        <v>8</v>
      </c>
      <c r="D32" s="6" t="s">
        <v>8</v>
      </c>
      <c r="E32" s="6"/>
      <c r="F32" s="6" t="s">
        <v>8</v>
      </c>
      <c r="G32" s="6"/>
      <c r="H32" s="6" t="s">
        <v>8</v>
      </c>
      <c r="I32" s="6" t="s">
        <v>8</v>
      </c>
      <c r="J32" s="6"/>
      <c r="K32" s="15"/>
      <c r="M32" s="16"/>
    </row>
    <row r="33" spans="1:14" x14ac:dyDescent="0.35">
      <c r="A33" t="s">
        <v>8</v>
      </c>
      <c r="B33" s="6"/>
      <c r="C33" s="6"/>
      <c r="D33" s="6"/>
      <c r="E33" s="6"/>
      <c r="F33" s="6"/>
      <c r="G33" s="6"/>
      <c r="H33" s="6"/>
      <c r="I33" s="6"/>
      <c r="J33" s="6"/>
      <c r="K33" s="15"/>
      <c r="M33" s="16"/>
    </row>
    <row r="34" spans="1:14" x14ac:dyDescent="0.35">
      <c r="A34" s="1" t="s">
        <v>20</v>
      </c>
      <c r="B34" s="6">
        <v>1500</v>
      </c>
      <c r="C34" s="6">
        <v>5462.84</v>
      </c>
      <c r="D34" s="6">
        <v>0</v>
      </c>
      <c r="E34" s="6">
        <f>5462.84-1500</f>
        <v>3962.84</v>
      </c>
      <c r="F34" s="6">
        <v>6962.84</v>
      </c>
      <c r="G34" s="6">
        <f>B34+E34</f>
        <v>5462.84</v>
      </c>
      <c r="H34" s="6">
        <v>2521.4699999999998</v>
      </c>
      <c r="I34" s="6">
        <v>4441.37</v>
      </c>
      <c r="J34" s="6"/>
      <c r="K34" s="15">
        <v>5500</v>
      </c>
      <c r="M34" s="16">
        <v>5500</v>
      </c>
    </row>
    <row r="35" spans="1:14" x14ac:dyDescent="0.35">
      <c r="A35" s="1" t="s">
        <v>183</v>
      </c>
      <c r="B35" s="6" t="s">
        <v>8</v>
      </c>
      <c r="C35" s="6" t="s">
        <v>8</v>
      </c>
      <c r="D35" s="6" t="s">
        <v>8</v>
      </c>
      <c r="E35" s="6"/>
      <c r="F35" s="6" t="s">
        <v>8</v>
      </c>
      <c r="G35" s="6"/>
      <c r="H35" s="6" t="s">
        <v>8</v>
      </c>
      <c r="I35" s="6" t="s">
        <v>8</v>
      </c>
      <c r="J35" s="6"/>
      <c r="K35" s="15"/>
      <c r="M35" s="16"/>
    </row>
    <row r="36" spans="1:14" x14ac:dyDescent="0.35">
      <c r="A36" t="s">
        <v>8</v>
      </c>
      <c r="B36" s="6"/>
      <c r="C36" s="6"/>
      <c r="D36" s="6"/>
      <c r="E36" s="6"/>
      <c r="F36" s="6"/>
      <c r="G36" s="6"/>
      <c r="H36" s="6"/>
      <c r="I36" s="6"/>
      <c r="J36" s="6"/>
      <c r="K36" s="15"/>
      <c r="M36" s="16"/>
    </row>
    <row r="37" spans="1:14" x14ac:dyDescent="0.35">
      <c r="A37" s="1" t="s">
        <v>22</v>
      </c>
      <c r="B37" s="6">
        <v>1500</v>
      </c>
      <c r="C37" s="6">
        <v>0</v>
      </c>
      <c r="D37" s="6">
        <v>0</v>
      </c>
      <c r="E37" s="6"/>
      <c r="F37" s="6">
        <v>1500</v>
      </c>
      <c r="G37" s="6">
        <f>B37+E37</f>
        <v>1500</v>
      </c>
      <c r="H37" s="6">
        <v>665.58</v>
      </c>
      <c r="I37" s="6">
        <v>834.42</v>
      </c>
      <c r="J37" s="6"/>
      <c r="K37" s="15">
        <v>1500</v>
      </c>
      <c r="M37" s="16">
        <v>4000</v>
      </c>
    </row>
    <row r="38" spans="1:14" x14ac:dyDescent="0.35">
      <c r="A38" s="1" t="s">
        <v>184</v>
      </c>
      <c r="B38" s="6" t="s">
        <v>8</v>
      </c>
      <c r="C38" s="6" t="s">
        <v>8</v>
      </c>
      <c r="D38" s="6" t="s">
        <v>8</v>
      </c>
      <c r="E38" s="6"/>
      <c r="F38" s="6" t="s">
        <v>8</v>
      </c>
      <c r="G38" s="6"/>
      <c r="H38" s="6" t="s">
        <v>8</v>
      </c>
      <c r="I38" s="6" t="s">
        <v>8</v>
      </c>
      <c r="J38" s="6"/>
      <c r="K38" s="15"/>
      <c r="M38" s="16"/>
    </row>
    <row r="39" spans="1:14" x14ac:dyDescent="0.35">
      <c r="A39" t="s">
        <v>8</v>
      </c>
      <c r="B39" s="6"/>
      <c r="C39" s="6"/>
      <c r="D39" s="6"/>
      <c r="E39" s="6"/>
      <c r="F39" s="6"/>
      <c r="G39" s="6"/>
      <c r="H39" s="6"/>
      <c r="I39" s="6"/>
      <c r="J39" s="6"/>
      <c r="K39" s="15"/>
      <c r="M39" s="16"/>
    </row>
    <row r="40" spans="1:14" x14ac:dyDescent="0.35">
      <c r="A40" s="1" t="s">
        <v>185</v>
      </c>
      <c r="B40" s="6">
        <v>0</v>
      </c>
      <c r="C40" s="6">
        <v>213001.05</v>
      </c>
      <c r="D40" s="6">
        <v>250000</v>
      </c>
      <c r="E40" s="6">
        <v>250000</v>
      </c>
      <c r="F40" s="6">
        <v>463001.05</v>
      </c>
      <c r="G40" s="6">
        <f>B40+E40</f>
        <v>250000</v>
      </c>
      <c r="H40" s="6">
        <v>225231.16</v>
      </c>
      <c r="I40" s="6">
        <v>237769.89</v>
      </c>
      <c r="J40" s="6"/>
      <c r="K40" s="15">
        <v>250000</v>
      </c>
      <c r="M40" s="16">
        <v>26000</v>
      </c>
      <c r="N40" s="34" t="s">
        <v>941</v>
      </c>
    </row>
    <row r="41" spans="1:14" x14ac:dyDescent="0.35">
      <c r="A41" s="1" t="s">
        <v>186</v>
      </c>
      <c r="B41" s="6" t="s">
        <v>8</v>
      </c>
      <c r="C41" s="6" t="s">
        <v>8</v>
      </c>
      <c r="D41" s="6" t="s">
        <v>8</v>
      </c>
      <c r="E41" s="6"/>
      <c r="F41" s="6" t="s">
        <v>8</v>
      </c>
      <c r="G41" s="6"/>
      <c r="H41" s="6" t="s">
        <v>8</v>
      </c>
      <c r="I41" s="6" t="s">
        <v>8</v>
      </c>
      <c r="J41" s="6"/>
      <c r="K41" s="15"/>
      <c r="M41" s="16"/>
    </row>
    <row r="42" spans="1:14" x14ac:dyDescent="0.35">
      <c r="A42" t="s">
        <v>8</v>
      </c>
      <c r="B42" s="6"/>
      <c r="C42" s="6"/>
      <c r="D42" s="6"/>
      <c r="E42" s="6"/>
      <c r="F42" s="6"/>
      <c r="G42" s="6"/>
      <c r="H42" s="6"/>
      <c r="I42" s="6"/>
      <c r="J42" s="6"/>
      <c r="K42" s="15"/>
      <c r="M42" s="16"/>
    </row>
    <row r="43" spans="1:14" x14ac:dyDescent="0.35">
      <c r="A43" s="1" t="s">
        <v>26</v>
      </c>
      <c r="B43" s="6">
        <v>13000</v>
      </c>
      <c r="C43" s="6">
        <v>14000</v>
      </c>
      <c r="D43" s="6">
        <v>0</v>
      </c>
      <c r="E43" s="6">
        <v>1000</v>
      </c>
      <c r="F43" s="6">
        <v>27000</v>
      </c>
      <c r="G43" s="6">
        <f>B43+E43</f>
        <v>14000</v>
      </c>
      <c r="H43" s="6">
        <v>15063.27</v>
      </c>
      <c r="I43" s="6">
        <v>11936.73</v>
      </c>
      <c r="J43" s="6"/>
      <c r="K43" s="15">
        <v>14000</v>
      </c>
      <c r="M43" s="16">
        <v>15500</v>
      </c>
    </row>
    <row r="44" spans="1:14" x14ac:dyDescent="0.35">
      <c r="A44" s="1" t="s">
        <v>187</v>
      </c>
      <c r="B44" s="6" t="s">
        <v>8</v>
      </c>
      <c r="C44" s="6" t="s">
        <v>8</v>
      </c>
      <c r="D44" s="6" t="s">
        <v>8</v>
      </c>
      <c r="E44" s="6"/>
      <c r="F44" s="6" t="s">
        <v>8</v>
      </c>
      <c r="G44" s="6"/>
      <c r="H44" s="6" t="s">
        <v>8</v>
      </c>
      <c r="I44" s="6" t="s">
        <v>8</v>
      </c>
      <c r="J44" s="6"/>
      <c r="K44" s="15"/>
      <c r="M44" s="16"/>
    </row>
    <row r="45" spans="1:14" x14ac:dyDescent="0.35">
      <c r="A45" t="s">
        <v>8</v>
      </c>
      <c r="B45" s="6"/>
      <c r="C45" s="6"/>
      <c r="D45" s="6"/>
      <c r="E45" s="6"/>
      <c r="F45" s="6"/>
      <c r="G45" s="6"/>
      <c r="H45" s="6"/>
      <c r="I45" s="6"/>
      <c r="J45" s="6"/>
      <c r="K45" s="15"/>
      <c r="M45" s="16"/>
    </row>
    <row r="46" spans="1:14" x14ac:dyDescent="0.35">
      <c r="A46" s="1" t="s">
        <v>28</v>
      </c>
      <c r="B46" s="6">
        <v>13500</v>
      </c>
      <c r="C46" s="6">
        <v>3500</v>
      </c>
      <c r="D46" s="6">
        <v>0</v>
      </c>
      <c r="E46" s="6">
        <v>-10000</v>
      </c>
      <c r="F46" s="6">
        <v>17000</v>
      </c>
      <c r="G46" s="6">
        <f>B46+E46</f>
        <v>3500</v>
      </c>
      <c r="H46" s="6">
        <v>3361.87</v>
      </c>
      <c r="I46" s="6">
        <v>13638.13</v>
      </c>
      <c r="J46" s="6"/>
      <c r="K46" s="15">
        <v>3500</v>
      </c>
      <c r="M46" s="16">
        <v>13500</v>
      </c>
    </row>
    <row r="47" spans="1:14" x14ac:dyDescent="0.35">
      <c r="A47" s="1" t="s">
        <v>188</v>
      </c>
      <c r="B47" s="6" t="s">
        <v>8</v>
      </c>
      <c r="C47" s="6" t="s">
        <v>8</v>
      </c>
      <c r="D47" s="6" t="s">
        <v>8</v>
      </c>
      <c r="E47" s="6"/>
      <c r="F47" s="6" t="s">
        <v>8</v>
      </c>
      <c r="G47" s="6"/>
      <c r="H47" s="6" t="s">
        <v>8</v>
      </c>
      <c r="I47" s="6" t="s">
        <v>8</v>
      </c>
      <c r="J47" s="6"/>
      <c r="K47" s="15"/>
      <c r="M47" s="16"/>
    </row>
    <row r="48" spans="1:14" x14ac:dyDescent="0.35">
      <c r="A48" t="s">
        <v>8</v>
      </c>
      <c r="B48" s="6"/>
      <c r="C48" s="6"/>
      <c r="D48" s="6"/>
      <c r="E48" s="6"/>
      <c r="F48" s="6"/>
      <c r="G48" s="6"/>
      <c r="H48" s="6"/>
      <c r="I48" s="6"/>
      <c r="J48" s="6"/>
      <c r="K48" s="15"/>
      <c r="M48" s="16"/>
    </row>
    <row r="49" spans="1:18" x14ac:dyDescent="0.35">
      <c r="A49" s="1" t="s">
        <v>30</v>
      </c>
      <c r="B49" s="6">
        <v>55000</v>
      </c>
      <c r="C49" s="6">
        <v>0</v>
      </c>
      <c r="D49" s="6">
        <v>0</v>
      </c>
      <c r="E49" s="6"/>
      <c r="F49" s="6">
        <v>55000</v>
      </c>
      <c r="G49" s="6">
        <f>B49+E49</f>
        <v>55000</v>
      </c>
      <c r="H49" s="6">
        <v>42502.07</v>
      </c>
      <c r="I49" s="6">
        <v>12497.93</v>
      </c>
      <c r="J49" s="6"/>
      <c r="K49" s="15">
        <v>55000</v>
      </c>
      <c r="M49" s="16">
        <v>55000</v>
      </c>
      <c r="N49" s="34" t="s">
        <v>964</v>
      </c>
      <c r="O49" s="34"/>
      <c r="P49" s="34"/>
      <c r="Q49" s="34"/>
      <c r="R49" s="34"/>
    </row>
    <row r="50" spans="1:18" x14ac:dyDescent="0.35">
      <c r="A50" s="1" t="s">
        <v>189</v>
      </c>
      <c r="B50" s="6" t="s">
        <v>8</v>
      </c>
      <c r="C50" s="6" t="s">
        <v>8</v>
      </c>
      <c r="D50" s="6" t="s">
        <v>8</v>
      </c>
      <c r="E50" s="6"/>
      <c r="F50" s="6" t="s">
        <v>8</v>
      </c>
      <c r="G50" s="6"/>
      <c r="H50" s="6" t="s">
        <v>8</v>
      </c>
      <c r="I50" s="6" t="s">
        <v>8</v>
      </c>
      <c r="J50" s="6"/>
      <c r="K50" s="15"/>
      <c r="M50" s="16"/>
    </row>
    <row r="51" spans="1:18" x14ac:dyDescent="0.35">
      <c r="A51" t="s">
        <v>8</v>
      </c>
      <c r="B51" s="6"/>
      <c r="C51" s="6"/>
      <c r="D51" s="6"/>
      <c r="E51" s="6"/>
      <c r="F51" s="6"/>
      <c r="G51" s="6"/>
      <c r="H51" s="6"/>
      <c r="I51" s="6"/>
      <c r="J51" s="6"/>
      <c r="K51" s="15"/>
      <c r="M51" s="16"/>
    </row>
    <row r="52" spans="1:18" x14ac:dyDescent="0.35">
      <c r="A52" s="50" t="s">
        <v>951</v>
      </c>
      <c r="B52" s="6">
        <v>0</v>
      </c>
      <c r="C52" s="6">
        <v>0</v>
      </c>
      <c r="D52" s="6">
        <v>0</v>
      </c>
      <c r="E52" s="6"/>
      <c r="F52" s="6">
        <v>0</v>
      </c>
      <c r="G52" s="6">
        <f>B52+E52</f>
        <v>0</v>
      </c>
      <c r="H52" s="6">
        <v>-1217.83</v>
      </c>
      <c r="I52" s="6">
        <v>1217.83</v>
      </c>
      <c r="J52" s="6"/>
      <c r="K52" s="15">
        <v>0</v>
      </c>
      <c r="M52" s="16">
        <v>5200</v>
      </c>
    </row>
    <row r="53" spans="1:18" x14ac:dyDescent="0.35">
      <c r="A53" s="1" t="s">
        <v>190</v>
      </c>
      <c r="B53" s="6" t="s">
        <v>8</v>
      </c>
      <c r="C53" s="6" t="s">
        <v>8</v>
      </c>
      <c r="D53" s="6" t="s">
        <v>8</v>
      </c>
      <c r="E53" s="6"/>
      <c r="F53" s="6" t="s">
        <v>8</v>
      </c>
      <c r="G53" s="6"/>
      <c r="H53" s="6" t="s">
        <v>8</v>
      </c>
      <c r="I53" s="6" t="s">
        <v>8</v>
      </c>
      <c r="J53" s="6"/>
      <c r="K53" s="15"/>
      <c r="M53" s="16"/>
    </row>
    <row r="54" spans="1:18" x14ac:dyDescent="0.35">
      <c r="A54" t="s">
        <v>8</v>
      </c>
      <c r="B54" s="6"/>
      <c r="C54" s="6"/>
      <c r="D54" s="6"/>
      <c r="E54" s="6"/>
      <c r="F54" s="6"/>
      <c r="G54" s="6"/>
      <c r="H54" s="6"/>
      <c r="I54" s="6"/>
      <c r="J54" s="6"/>
      <c r="K54" s="15"/>
      <c r="M54" s="16"/>
    </row>
    <row r="55" spans="1:18" x14ac:dyDescent="0.35">
      <c r="A55" s="1" t="s">
        <v>88</v>
      </c>
      <c r="B55" s="6">
        <v>0</v>
      </c>
      <c r="C55" s="6">
        <v>500</v>
      </c>
      <c r="D55" s="6">
        <v>0</v>
      </c>
      <c r="E55" s="6">
        <v>500</v>
      </c>
      <c r="F55" s="6">
        <v>500</v>
      </c>
      <c r="G55" s="6">
        <f>B55+E55</f>
        <v>500</v>
      </c>
      <c r="H55" s="6">
        <v>354.47</v>
      </c>
      <c r="I55" s="6">
        <v>145.53</v>
      </c>
      <c r="J55" s="6"/>
      <c r="K55" s="15">
        <v>500</v>
      </c>
      <c r="M55" s="16">
        <v>2000</v>
      </c>
      <c r="N55" s="34" t="s">
        <v>939</v>
      </c>
    </row>
    <row r="56" spans="1:18" x14ac:dyDescent="0.35">
      <c r="A56" s="1" t="s">
        <v>191</v>
      </c>
      <c r="B56" s="6" t="s">
        <v>8</v>
      </c>
      <c r="C56" s="6" t="s">
        <v>8</v>
      </c>
      <c r="D56" s="6" t="s">
        <v>8</v>
      </c>
      <c r="E56" s="6"/>
      <c r="F56" s="6" t="s">
        <v>8</v>
      </c>
      <c r="G56" s="6"/>
      <c r="H56" s="6" t="s">
        <v>8</v>
      </c>
      <c r="I56" s="6" t="s">
        <v>8</v>
      </c>
      <c r="J56" s="6"/>
      <c r="K56" s="15"/>
      <c r="M56" s="16"/>
    </row>
    <row r="57" spans="1:18" x14ac:dyDescent="0.35">
      <c r="A57" t="s">
        <v>8</v>
      </c>
      <c r="B57" s="6"/>
      <c r="C57" s="6"/>
      <c r="D57" s="6"/>
      <c r="E57" s="6"/>
      <c r="F57" s="6"/>
      <c r="G57" s="6"/>
      <c r="H57" s="6"/>
      <c r="I57" s="6"/>
      <c r="J57" s="6"/>
      <c r="K57" s="15"/>
      <c r="M57" s="16"/>
    </row>
    <row r="58" spans="1:18" x14ac:dyDescent="0.35">
      <c r="A58" s="1" t="s">
        <v>38</v>
      </c>
      <c r="B58" s="6">
        <v>20000</v>
      </c>
      <c r="C58" s="6">
        <v>69878.259999999995</v>
      </c>
      <c r="D58" s="6">
        <v>0</v>
      </c>
      <c r="E58" s="6">
        <f>69878.26-20000</f>
        <v>49878.259999999995</v>
      </c>
      <c r="F58" s="6">
        <v>89878.26</v>
      </c>
      <c r="G58" s="6">
        <f>B58+E58</f>
        <v>69878.259999999995</v>
      </c>
      <c r="H58" s="6">
        <v>34939.129999999997</v>
      </c>
      <c r="I58" s="6">
        <v>54939.13</v>
      </c>
      <c r="J58" s="6"/>
      <c r="K58" s="15">
        <v>69878.259999999995</v>
      </c>
      <c r="M58" s="16">
        <v>50000</v>
      </c>
    </row>
    <row r="59" spans="1:18" x14ac:dyDescent="0.35">
      <c r="A59" s="1" t="s">
        <v>192</v>
      </c>
      <c r="B59" s="6" t="s">
        <v>8</v>
      </c>
      <c r="C59" s="6" t="s">
        <v>8</v>
      </c>
      <c r="D59" s="6" t="s">
        <v>8</v>
      </c>
      <c r="E59" s="6"/>
      <c r="F59" s="6" t="s">
        <v>8</v>
      </c>
      <c r="G59" s="6"/>
      <c r="H59" s="6" t="s">
        <v>8</v>
      </c>
      <c r="I59" s="6" t="s">
        <v>8</v>
      </c>
      <c r="J59" s="6"/>
      <c r="K59" s="15"/>
      <c r="M59" s="16"/>
    </row>
    <row r="60" spans="1:18" x14ac:dyDescent="0.35">
      <c r="A60" t="s">
        <v>8</v>
      </c>
      <c r="B60" s="6"/>
      <c r="C60" s="6"/>
      <c r="D60" s="6"/>
      <c r="E60" s="6"/>
      <c r="F60" s="6"/>
      <c r="G60" s="6"/>
      <c r="H60" s="6"/>
      <c r="I60" s="6"/>
      <c r="J60" s="6"/>
      <c r="K60" s="15"/>
      <c r="M60" s="16"/>
    </row>
    <row r="61" spans="1:18" x14ac:dyDescent="0.35">
      <c r="A61" s="1" t="s">
        <v>40</v>
      </c>
      <c r="B61" s="6">
        <v>30000</v>
      </c>
      <c r="C61" s="6">
        <v>0</v>
      </c>
      <c r="D61" s="6">
        <v>0</v>
      </c>
      <c r="E61" s="6"/>
      <c r="F61" s="6">
        <v>36364</v>
      </c>
      <c r="G61" s="6">
        <f>B61+E61</f>
        <v>30000</v>
      </c>
      <c r="H61" s="6">
        <v>20924.2</v>
      </c>
      <c r="I61" s="6">
        <v>15439.8</v>
      </c>
      <c r="J61" s="6"/>
      <c r="K61" s="16">
        <f>H61/21*26</f>
        <v>25906.152380952382</v>
      </c>
      <c r="M61" s="16">
        <v>38904.579749800003</v>
      </c>
      <c r="Q61" s="9">
        <f>M61</f>
        <v>38904.579749800003</v>
      </c>
    </row>
    <row r="62" spans="1:18" x14ac:dyDescent="0.35">
      <c r="A62" s="1" t="s">
        <v>193</v>
      </c>
      <c r="B62" s="6" t="s">
        <v>8</v>
      </c>
      <c r="C62" s="6" t="s">
        <v>8</v>
      </c>
      <c r="D62" s="6" t="s">
        <v>8</v>
      </c>
      <c r="E62" s="6"/>
      <c r="F62" s="6" t="s">
        <v>8</v>
      </c>
      <c r="G62" s="6"/>
      <c r="H62" s="6" t="s">
        <v>8</v>
      </c>
      <c r="I62" s="6" t="s">
        <v>8</v>
      </c>
      <c r="J62" s="6"/>
      <c r="K62" s="15"/>
      <c r="M62" s="16"/>
    </row>
    <row r="63" spans="1:18" x14ac:dyDescent="0.35">
      <c r="A63" t="s">
        <v>8</v>
      </c>
      <c r="B63" s="6"/>
      <c r="C63" s="6"/>
      <c r="D63" s="6"/>
      <c r="E63" s="6"/>
      <c r="F63" s="6"/>
      <c r="G63" s="6"/>
      <c r="H63" s="6"/>
      <c r="I63" s="6"/>
      <c r="J63" s="6"/>
      <c r="K63" s="15"/>
      <c r="M63" s="16"/>
    </row>
    <row r="64" spans="1:18" x14ac:dyDescent="0.35">
      <c r="A64" s="1" t="s">
        <v>194</v>
      </c>
      <c r="B64" s="6">
        <v>0</v>
      </c>
      <c r="C64" s="6">
        <v>0</v>
      </c>
      <c r="D64" s="6">
        <v>0</v>
      </c>
      <c r="E64" s="6"/>
      <c r="F64" s="6">
        <v>0</v>
      </c>
      <c r="G64" s="6">
        <f>B64+E64</f>
        <v>0</v>
      </c>
      <c r="H64" s="6">
        <v>0</v>
      </c>
      <c r="I64" s="6">
        <v>0</v>
      </c>
      <c r="J64" s="6"/>
      <c r="K64" s="15">
        <v>0</v>
      </c>
      <c r="M64" s="16">
        <v>0</v>
      </c>
    </row>
    <row r="65" spans="1:14" x14ac:dyDescent="0.35">
      <c r="A65" s="1" t="s">
        <v>195</v>
      </c>
      <c r="B65" s="6" t="s">
        <v>8</v>
      </c>
      <c r="C65" s="6" t="s">
        <v>8</v>
      </c>
      <c r="D65" s="6" t="s">
        <v>8</v>
      </c>
      <c r="E65" s="6"/>
      <c r="F65" s="6" t="s">
        <v>8</v>
      </c>
      <c r="G65" s="6"/>
      <c r="H65" s="6" t="s">
        <v>8</v>
      </c>
      <c r="I65" s="6" t="s">
        <v>8</v>
      </c>
      <c r="J65" s="6"/>
      <c r="K65" s="15"/>
      <c r="M65" s="16"/>
    </row>
    <row r="66" spans="1:14" x14ac:dyDescent="0.35">
      <c r="A66" t="s">
        <v>8</v>
      </c>
      <c r="B66" s="6"/>
      <c r="C66" s="6"/>
      <c r="D66" s="6"/>
      <c r="E66" s="6"/>
      <c r="F66" s="6"/>
      <c r="G66" s="6"/>
      <c r="H66" s="6"/>
      <c r="I66" s="6"/>
      <c r="J66" s="6"/>
      <c r="K66" s="15"/>
      <c r="M66" s="16"/>
    </row>
    <row r="67" spans="1:14" x14ac:dyDescent="0.35">
      <c r="A67" s="1" t="s">
        <v>42</v>
      </c>
      <c r="B67" s="6">
        <v>100</v>
      </c>
      <c r="C67" s="6">
        <v>0</v>
      </c>
      <c r="D67" s="6">
        <v>0</v>
      </c>
      <c r="E67" s="6">
        <v>-100</v>
      </c>
      <c r="F67" s="6">
        <v>100</v>
      </c>
      <c r="G67" s="6">
        <f>B67+E67</f>
        <v>0</v>
      </c>
      <c r="H67" s="6">
        <v>0</v>
      </c>
      <c r="I67" s="6">
        <v>100</v>
      </c>
      <c r="J67" s="6"/>
      <c r="K67" s="15">
        <v>100</v>
      </c>
      <c r="M67" s="16">
        <v>100</v>
      </c>
      <c r="N67" s="34" t="s">
        <v>959</v>
      </c>
    </row>
    <row r="68" spans="1:14" x14ac:dyDescent="0.35">
      <c r="A68" s="1" t="s">
        <v>196</v>
      </c>
      <c r="B68" s="6" t="s">
        <v>8</v>
      </c>
      <c r="C68" s="6" t="s">
        <v>8</v>
      </c>
      <c r="D68" s="6" t="s">
        <v>8</v>
      </c>
      <c r="E68" s="6"/>
      <c r="F68" s="6" t="s">
        <v>8</v>
      </c>
      <c r="G68" s="6"/>
      <c r="H68" s="6" t="s">
        <v>8</v>
      </c>
      <c r="I68" s="6" t="s">
        <v>8</v>
      </c>
      <c r="J68" s="6"/>
      <c r="K68" s="15"/>
      <c r="M68" s="16"/>
    </row>
    <row r="69" spans="1:14" x14ac:dyDescent="0.35">
      <c r="A69" t="s">
        <v>8</v>
      </c>
      <c r="B69" s="6"/>
      <c r="C69" s="6"/>
      <c r="D69" s="6"/>
      <c r="E69" s="6"/>
      <c r="F69" s="6"/>
      <c r="G69" s="6"/>
      <c r="H69" s="6"/>
      <c r="I69" s="6"/>
      <c r="J69" s="6"/>
      <c r="K69" s="15"/>
      <c r="M69" s="16"/>
    </row>
    <row r="70" spans="1:14" x14ac:dyDescent="0.35">
      <c r="A70" s="1" t="s">
        <v>197</v>
      </c>
      <c r="B70" s="6">
        <v>500</v>
      </c>
      <c r="C70" s="6">
        <v>0</v>
      </c>
      <c r="D70" s="6">
        <v>0</v>
      </c>
      <c r="E70" s="6">
        <v>-500</v>
      </c>
      <c r="F70" s="6">
        <v>500</v>
      </c>
      <c r="G70" s="6">
        <f>B70+E70</f>
        <v>0</v>
      </c>
      <c r="H70" s="6">
        <v>0</v>
      </c>
      <c r="I70" s="6">
        <v>500</v>
      </c>
      <c r="J70" s="6"/>
      <c r="K70" s="15">
        <v>500</v>
      </c>
      <c r="M70" s="16">
        <v>500</v>
      </c>
    </row>
    <row r="71" spans="1:14" x14ac:dyDescent="0.35">
      <c r="A71" s="1" t="s">
        <v>198</v>
      </c>
      <c r="B71" s="6" t="s">
        <v>8</v>
      </c>
      <c r="C71" s="6" t="s">
        <v>8</v>
      </c>
      <c r="D71" s="6" t="s">
        <v>8</v>
      </c>
      <c r="E71" s="6"/>
      <c r="F71" s="6" t="s">
        <v>8</v>
      </c>
      <c r="G71" s="6"/>
      <c r="H71" s="6" t="s">
        <v>8</v>
      </c>
      <c r="I71" s="6" t="s">
        <v>8</v>
      </c>
      <c r="J71" s="6"/>
      <c r="K71" s="15"/>
      <c r="M71" s="16"/>
    </row>
    <row r="72" spans="1:14" x14ac:dyDescent="0.35">
      <c r="A72" t="s">
        <v>8</v>
      </c>
      <c r="B72" s="6"/>
      <c r="C72" s="6"/>
      <c r="D72" s="6"/>
      <c r="E72" s="6"/>
      <c r="F72" s="6"/>
      <c r="G72" s="6"/>
      <c r="H72" s="6"/>
      <c r="I72" s="6"/>
      <c r="J72" s="6"/>
      <c r="K72" s="15"/>
      <c r="M72" s="16"/>
    </row>
    <row r="73" spans="1:14" x14ac:dyDescent="0.35">
      <c r="A73" s="1" t="s">
        <v>52</v>
      </c>
      <c r="B73" s="6">
        <v>9000</v>
      </c>
      <c r="C73" s="6">
        <v>3500</v>
      </c>
      <c r="D73" s="6">
        <v>0</v>
      </c>
      <c r="E73" s="6">
        <v>-9000</v>
      </c>
      <c r="F73" s="6">
        <v>12500</v>
      </c>
      <c r="G73" s="6">
        <f>B73+E73</f>
        <v>0</v>
      </c>
      <c r="H73" s="6">
        <v>2921</v>
      </c>
      <c r="I73" s="6">
        <v>9579</v>
      </c>
      <c r="J73" s="6"/>
      <c r="K73" s="15">
        <v>3500</v>
      </c>
      <c r="M73" s="16">
        <v>9000</v>
      </c>
    </row>
    <row r="74" spans="1:14" x14ac:dyDescent="0.35">
      <c r="A74" s="1" t="s">
        <v>199</v>
      </c>
      <c r="B74" s="6" t="s">
        <v>8</v>
      </c>
      <c r="C74" s="6" t="s">
        <v>8</v>
      </c>
      <c r="D74" s="6" t="s">
        <v>8</v>
      </c>
      <c r="E74" s="6"/>
      <c r="F74" s="6" t="s">
        <v>8</v>
      </c>
      <c r="G74" s="6"/>
      <c r="H74" s="6" t="s">
        <v>8</v>
      </c>
      <c r="I74" s="6" t="s">
        <v>8</v>
      </c>
      <c r="J74" s="6"/>
      <c r="K74" s="15"/>
      <c r="M74" s="16"/>
    </row>
    <row r="75" spans="1:14" x14ac:dyDescent="0.35">
      <c r="A75" t="s">
        <v>8</v>
      </c>
      <c r="B75" s="6"/>
      <c r="C75" s="6"/>
      <c r="D75" s="6"/>
      <c r="E75" s="6"/>
      <c r="F75" s="6"/>
      <c r="G75" s="6"/>
      <c r="H75" s="6"/>
      <c r="I75" s="6"/>
      <c r="J75" s="6"/>
      <c r="K75" s="15"/>
      <c r="M75" s="16"/>
    </row>
    <row r="76" spans="1:14" x14ac:dyDescent="0.35">
      <c r="A76" s="1" t="s">
        <v>200</v>
      </c>
      <c r="B76" s="6">
        <v>750</v>
      </c>
      <c r="C76" s="6">
        <v>0</v>
      </c>
      <c r="D76" s="6">
        <v>0</v>
      </c>
      <c r="E76" s="6"/>
      <c r="F76" s="6">
        <v>750</v>
      </c>
      <c r="G76" s="6">
        <f>B76+E76</f>
        <v>750</v>
      </c>
      <c r="H76" s="6">
        <v>600</v>
      </c>
      <c r="I76" s="6">
        <v>150</v>
      </c>
      <c r="J76" s="6"/>
      <c r="K76" s="15">
        <v>750</v>
      </c>
      <c r="M76" s="16">
        <v>750</v>
      </c>
    </row>
    <row r="77" spans="1:14" x14ac:dyDescent="0.35">
      <c r="A77" s="1" t="s">
        <v>201</v>
      </c>
      <c r="B77" s="6" t="s">
        <v>8</v>
      </c>
      <c r="C77" s="6" t="s">
        <v>8</v>
      </c>
      <c r="D77" s="6" t="s">
        <v>8</v>
      </c>
      <c r="E77" s="6"/>
      <c r="F77" s="6" t="s">
        <v>8</v>
      </c>
      <c r="G77" s="6"/>
      <c r="H77" s="6" t="s">
        <v>8</v>
      </c>
      <c r="I77" s="6" t="s">
        <v>8</v>
      </c>
      <c r="J77" s="6"/>
      <c r="K77" s="15"/>
      <c r="M77" s="16"/>
    </row>
    <row r="78" spans="1:14" x14ac:dyDescent="0.35">
      <c r="A78" t="s">
        <v>8</v>
      </c>
      <c r="B78" s="6"/>
      <c r="C78" s="6"/>
      <c r="D78" s="6"/>
      <c r="E78" s="6"/>
      <c r="F78" s="6"/>
      <c r="G78" s="6"/>
      <c r="H78" s="6"/>
      <c r="I78" s="6"/>
      <c r="J78" s="6"/>
      <c r="K78" s="15"/>
      <c r="M78" s="16"/>
    </row>
    <row r="79" spans="1:14" x14ac:dyDescent="0.35">
      <c r="A79" s="1" t="s">
        <v>202</v>
      </c>
      <c r="B79" s="6">
        <v>0</v>
      </c>
      <c r="C79" s="6">
        <v>0</v>
      </c>
      <c r="D79" s="6">
        <v>0</v>
      </c>
      <c r="E79" s="6"/>
      <c r="F79" s="6">
        <v>0</v>
      </c>
      <c r="G79" s="6">
        <f>B79+E79</f>
        <v>0</v>
      </c>
      <c r="H79" s="6">
        <v>0</v>
      </c>
      <c r="I79" s="6">
        <v>0</v>
      </c>
      <c r="J79" s="6"/>
      <c r="K79" s="15">
        <v>0</v>
      </c>
      <c r="M79" s="16">
        <v>0</v>
      </c>
    </row>
    <row r="80" spans="1:14" x14ac:dyDescent="0.35">
      <c r="A80" s="1" t="s">
        <v>203</v>
      </c>
      <c r="B80" s="6" t="s">
        <v>8</v>
      </c>
      <c r="C80" s="6" t="s">
        <v>8</v>
      </c>
      <c r="D80" s="6" t="s">
        <v>8</v>
      </c>
      <c r="E80" s="6"/>
      <c r="F80" s="6" t="s">
        <v>8</v>
      </c>
      <c r="G80" s="6"/>
      <c r="H80" s="6" t="s">
        <v>8</v>
      </c>
      <c r="I80" s="6" t="s">
        <v>8</v>
      </c>
      <c r="J80" s="6"/>
      <c r="K80" s="15"/>
      <c r="M80" s="16"/>
    </row>
    <row r="81" spans="1:13" x14ac:dyDescent="0.35">
      <c r="A81" t="s">
        <v>8</v>
      </c>
      <c r="B81" s="6"/>
      <c r="C81" s="6"/>
      <c r="D81" s="6"/>
      <c r="E81" s="6"/>
      <c r="F81" s="6"/>
      <c r="G81" s="6"/>
      <c r="H81" s="6"/>
      <c r="I81" s="6"/>
      <c r="J81" s="6"/>
      <c r="K81" s="15"/>
      <c r="M81" s="16"/>
    </row>
    <row r="82" spans="1:13" x14ac:dyDescent="0.35">
      <c r="A82" s="1" t="s">
        <v>204</v>
      </c>
      <c r="B82" s="6">
        <v>16000</v>
      </c>
      <c r="C82" s="6">
        <v>0</v>
      </c>
      <c r="D82" s="6">
        <v>0</v>
      </c>
      <c r="E82" s="6"/>
      <c r="F82" s="6">
        <v>16000</v>
      </c>
      <c r="G82" s="6">
        <f>B82+E82</f>
        <v>16000</v>
      </c>
      <c r="H82" s="6">
        <v>15000</v>
      </c>
      <c r="I82" s="6">
        <v>1000</v>
      </c>
      <c r="J82" s="6"/>
      <c r="K82" s="15">
        <v>16000</v>
      </c>
      <c r="M82" s="16">
        <v>16000</v>
      </c>
    </row>
    <row r="83" spans="1:13" x14ac:dyDescent="0.35">
      <c r="A83" s="1" t="s">
        <v>205</v>
      </c>
      <c r="B83" s="6" t="s">
        <v>8</v>
      </c>
      <c r="C83" s="6" t="s">
        <v>8</v>
      </c>
      <c r="D83" s="6" t="s">
        <v>8</v>
      </c>
      <c r="E83" s="6"/>
      <c r="F83" s="6" t="s">
        <v>8</v>
      </c>
      <c r="G83" s="6"/>
      <c r="H83" s="6" t="s">
        <v>8</v>
      </c>
      <c r="I83" s="6" t="s">
        <v>8</v>
      </c>
      <c r="J83" s="6"/>
      <c r="K83" s="15"/>
      <c r="M83" s="16"/>
    </row>
    <row r="84" spans="1:13" x14ac:dyDescent="0.35">
      <c r="A84" t="s">
        <v>8</v>
      </c>
      <c r="B84" s="6"/>
      <c r="C84" s="6"/>
      <c r="D84" s="6"/>
      <c r="E84" s="6"/>
      <c r="F84" s="6"/>
      <c r="G84" s="6"/>
      <c r="H84" s="6"/>
      <c r="I84" s="6"/>
      <c r="J84" s="6"/>
      <c r="K84" s="15"/>
      <c r="M84" s="16"/>
    </row>
    <row r="85" spans="1:13" x14ac:dyDescent="0.35">
      <c r="A85" s="1" t="s">
        <v>206</v>
      </c>
      <c r="B85" s="6">
        <v>100</v>
      </c>
      <c r="C85" s="6">
        <v>0</v>
      </c>
      <c r="D85" s="6">
        <v>0</v>
      </c>
      <c r="E85" s="6"/>
      <c r="F85" s="6">
        <v>100</v>
      </c>
      <c r="G85" s="6">
        <f>B85+E85</f>
        <v>100</v>
      </c>
      <c r="H85" s="6">
        <v>0</v>
      </c>
      <c r="I85" s="6">
        <v>100</v>
      </c>
      <c r="J85" s="6"/>
      <c r="K85" s="15">
        <v>100</v>
      </c>
      <c r="M85" s="16">
        <v>100</v>
      </c>
    </row>
    <row r="86" spans="1:13" x14ac:dyDescent="0.35">
      <c r="A86" s="1" t="s">
        <v>207</v>
      </c>
      <c r="B86" s="6" t="s">
        <v>8</v>
      </c>
      <c r="C86" s="6" t="s">
        <v>8</v>
      </c>
      <c r="D86" s="6" t="s">
        <v>8</v>
      </c>
      <c r="E86" s="6"/>
      <c r="F86" s="6" t="s">
        <v>8</v>
      </c>
      <c r="G86" s="6"/>
      <c r="H86" s="6" t="s">
        <v>8</v>
      </c>
      <c r="I86" s="6" t="s">
        <v>8</v>
      </c>
      <c r="J86" s="6"/>
      <c r="K86" s="15"/>
      <c r="M86" s="16"/>
    </row>
    <row r="87" spans="1:13" x14ac:dyDescent="0.35">
      <c r="A87" t="s">
        <v>8</v>
      </c>
      <c r="B87" s="6"/>
      <c r="C87" s="6"/>
      <c r="D87" s="6"/>
      <c r="E87" s="6"/>
      <c r="F87" s="6"/>
      <c r="G87" s="6"/>
      <c r="H87" s="6"/>
      <c r="I87" s="6"/>
      <c r="J87" s="6"/>
      <c r="K87" s="15"/>
      <c r="M87" s="16"/>
    </row>
    <row r="88" spans="1:13" x14ac:dyDescent="0.35">
      <c r="A88" s="1" t="s">
        <v>208</v>
      </c>
      <c r="B88" s="6">
        <v>4000</v>
      </c>
      <c r="C88" s="6">
        <v>0</v>
      </c>
      <c r="D88" s="6">
        <v>0</v>
      </c>
      <c r="E88" s="6"/>
      <c r="F88" s="6">
        <v>4000</v>
      </c>
      <c r="G88" s="6">
        <f>B88+E88</f>
        <v>4000</v>
      </c>
      <c r="H88" s="6">
        <v>3172.3</v>
      </c>
      <c r="I88" s="6">
        <v>827.7</v>
      </c>
      <c r="J88" s="6"/>
      <c r="K88" s="15">
        <v>4000</v>
      </c>
      <c r="M88" s="16">
        <v>4000</v>
      </c>
    </row>
    <row r="89" spans="1:13" x14ac:dyDescent="0.35">
      <c r="A89" s="1" t="s">
        <v>209</v>
      </c>
      <c r="B89" s="6" t="s">
        <v>8</v>
      </c>
      <c r="C89" s="6" t="s">
        <v>8</v>
      </c>
      <c r="D89" s="6" t="s">
        <v>8</v>
      </c>
      <c r="E89" s="6"/>
      <c r="F89" s="6" t="s">
        <v>8</v>
      </c>
      <c r="G89" s="6"/>
      <c r="H89" s="6" t="s">
        <v>8</v>
      </c>
      <c r="I89" s="6" t="s">
        <v>8</v>
      </c>
      <c r="J89" s="6"/>
      <c r="K89" s="15"/>
      <c r="M89" s="16"/>
    </row>
    <row r="90" spans="1:13" x14ac:dyDescent="0.35">
      <c r="A90" t="s">
        <v>8</v>
      </c>
      <c r="B90" s="6"/>
      <c r="C90" s="6"/>
      <c r="D90" s="6"/>
      <c r="E90" s="6"/>
      <c r="F90" s="6"/>
      <c r="G90" s="6"/>
      <c r="H90" s="6"/>
      <c r="I90" s="6"/>
      <c r="J90" s="6"/>
      <c r="K90" s="15"/>
      <c r="M90" s="16"/>
    </row>
    <row r="91" spans="1:13" x14ac:dyDescent="0.35">
      <c r="A91" s="1" t="s">
        <v>210</v>
      </c>
      <c r="B91" s="6">
        <v>40000</v>
      </c>
      <c r="C91" s="6">
        <v>20000</v>
      </c>
      <c r="D91" s="6">
        <v>0</v>
      </c>
      <c r="E91" s="6">
        <v>-20000</v>
      </c>
      <c r="F91" s="6">
        <v>60000</v>
      </c>
      <c r="G91" s="6">
        <f>B91+E91</f>
        <v>20000</v>
      </c>
      <c r="H91" s="6">
        <v>13356.75</v>
      </c>
      <c r="I91" s="6">
        <v>46643.25</v>
      </c>
      <c r="J91" s="6"/>
      <c r="K91" s="15">
        <v>15000</v>
      </c>
      <c r="M91" s="16">
        <v>40000</v>
      </c>
    </row>
    <row r="92" spans="1:13" x14ac:dyDescent="0.35">
      <c r="A92" s="1" t="s">
        <v>211</v>
      </c>
      <c r="B92" s="6" t="s">
        <v>8</v>
      </c>
      <c r="C92" s="6" t="s">
        <v>8</v>
      </c>
      <c r="D92" s="6" t="s">
        <v>8</v>
      </c>
      <c r="E92" s="6"/>
      <c r="F92" s="6" t="s">
        <v>8</v>
      </c>
      <c r="G92" s="6"/>
      <c r="H92" s="6" t="s">
        <v>8</v>
      </c>
      <c r="I92" s="6" t="s">
        <v>8</v>
      </c>
      <c r="J92" s="6"/>
      <c r="K92" s="15"/>
      <c r="M92" s="16"/>
    </row>
    <row r="93" spans="1:13" x14ac:dyDescent="0.35">
      <c r="A93" t="s">
        <v>8</v>
      </c>
      <c r="B93" s="6"/>
      <c r="C93" s="6"/>
      <c r="D93" s="6"/>
      <c r="E93" s="6"/>
      <c r="F93" s="6"/>
      <c r="G93" s="6"/>
      <c r="H93" s="6"/>
      <c r="I93" s="6"/>
      <c r="J93" s="6"/>
      <c r="K93" s="15"/>
      <c r="M93" s="16"/>
    </row>
    <row r="94" spans="1:13" x14ac:dyDescent="0.35">
      <c r="A94" s="1" t="s">
        <v>212</v>
      </c>
      <c r="B94" s="6">
        <v>2000</v>
      </c>
      <c r="C94" s="6">
        <v>500</v>
      </c>
      <c r="D94" s="6">
        <v>0</v>
      </c>
      <c r="E94" s="6">
        <v>-1500</v>
      </c>
      <c r="F94" s="6">
        <v>2500</v>
      </c>
      <c r="G94" s="6">
        <f>B94+E94</f>
        <v>500</v>
      </c>
      <c r="H94" s="6">
        <v>146.34</v>
      </c>
      <c r="I94" s="6">
        <v>2353.66</v>
      </c>
      <c r="J94" s="6"/>
      <c r="K94" s="15">
        <v>500</v>
      </c>
      <c r="M94" s="16">
        <v>2000</v>
      </c>
    </row>
    <row r="95" spans="1:13" x14ac:dyDescent="0.35">
      <c r="A95" s="1" t="s">
        <v>213</v>
      </c>
      <c r="B95" s="6" t="s">
        <v>8</v>
      </c>
      <c r="C95" s="6" t="s">
        <v>8</v>
      </c>
      <c r="D95" s="6" t="s">
        <v>8</v>
      </c>
      <c r="E95" s="6"/>
      <c r="F95" s="6" t="s">
        <v>8</v>
      </c>
      <c r="G95" s="6"/>
      <c r="H95" s="6" t="s">
        <v>8</v>
      </c>
      <c r="I95" s="6" t="s">
        <v>8</v>
      </c>
      <c r="J95" s="6"/>
      <c r="K95" s="15"/>
      <c r="M95" s="16"/>
    </row>
    <row r="96" spans="1:13" x14ac:dyDescent="0.35">
      <c r="A96" t="s">
        <v>8</v>
      </c>
      <c r="B96" s="6"/>
      <c r="C96" s="6"/>
      <c r="D96" s="6"/>
      <c r="E96" s="6"/>
      <c r="F96" s="6"/>
      <c r="G96" s="6"/>
      <c r="H96" s="6"/>
      <c r="I96" s="6"/>
      <c r="J96" s="6"/>
      <c r="K96" s="15"/>
      <c r="M96" s="16"/>
    </row>
    <row r="97" spans="1:14" x14ac:dyDescent="0.35">
      <c r="A97" s="1" t="s">
        <v>214</v>
      </c>
      <c r="B97" s="6">
        <v>1000</v>
      </c>
      <c r="C97" s="6">
        <v>0</v>
      </c>
      <c r="D97" s="6">
        <v>0</v>
      </c>
      <c r="E97" s="6"/>
      <c r="F97" s="6">
        <v>1000</v>
      </c>
      <c r="G97" s="6">
        <f>B97+E97</f>
        <v>1000</v>
      </c>
      <c r="H97" s="6">
        <v>-415.1</v>
      </c>
      <c r="I97" s="6">
        <v>1415.1</v>
      </c>
      <c r="J97" s="6"/>
      <c r="K97" s="15">
        <v>500</v>
      </c>
      <c r="M97" s="16">
        <v>1000</v>
      </c>
    </row>
    <row r="98" spans="1:14" x14ac:dyDescent="0.35">
      <c r="A98" s="1" t="s">
        <v>215</v>
      </c>
      <c r="B98" s="6" t="s">
        <v>8</v>
      </c>
      <c r="C98" s="6" t="s">
        <v>8</v>
      </c>
      <c r="D98" s="6" t="s">
        <v>8</v>
      </c>
      <c r="E98" s="6"/>
      <c r="F98" s="6" t="s">
        <v>8</v>
      </c>
      <c r="G98" s="6"/>
      <c r="H98" s="6" t="s">
        <v>8</v>
      </c>
      <c r="I98" s="6" t="s">
        <v>8</v>
      </c>
      <c r="J98" s="6"/>
      <c r="K98" s="15"/>
      <c r="M98" s="16"/>
    </row>
    <row r="99" spans="1:14" x14ac:dyDescent="0.35">
      <c r="A99" t="s">
        <v>8</v>
      </c>
      <c r="B99" s="6"/>
      <c r="C99" s="6"/>
      <c r="D99" s="6"/>
      <c r="E99" s="6"/>
      <c r="F99" s="6"/>
      <c r="G99" s="6"/>
      <c r="H99" s="6"/>
      <c r="I99" s="6"/>
      <c r="J99" s="6"/>
      <c r="K99" s="15"/>
      <c r="M99" s="16"/>
    </row>
    <row r="100" spans="1:14" x14ac:dyDescent="0.35">
      <c r="A100" s="1" t="s">
        <v>118</v>
      </c>
      <c r="B100" s="6">
        <v>0</v>
      </c>
      <c r="C100" s="6">
        <v>0</v>
      </c>
      <c r="D100" s="6">
        <v>0</v>
      </c>
      <c r="E100" s="6"/>
      <c r="F100" s="6">
        <v>300</v>
      </c>
      <c r="G100" s="6">
        <f>B100+E100</f>
        <v>0</v>
      </c>
      <c r="H100" s="6">
        <v>290</v>
      </c>
      <c r="I100" s="6">
        <v>10</v>
      </c>
      <c r="J100" s="6"/>
      <c r="K100" s="15">
        <v>300</v>
      </c>
      <c r="M100" s="16">
        <v>600</v>
      </c>
    </row>
    <row r="101" spans="1:14" x14ac:dyDescent="0.35">
      <c r="A101" s="1" t="s">
        <v>216</v>
      </c>
      <c r="B101" s="6" t="s">
        <v>8</v>
      </c>
      <c r="C101" s="6" t="s">
        <v>8</v>
      </c>
      <c r="D101" s="6" t="s">
        <v>8</v>
      </c>
      <c r="E101" s="6"/>
      <c r="F101" s="6" t="s">
        <v>8</v>
      </c>
      <c r="G101" s="6"/>
      <c r="H101" s="6" t="s">
        <v>8</v>
      </c>
      <c r="I101" s="6" t="s">
        <v>8</v>
      </c>
      <c r="J101" s="6"/>
      <c r="K101" s="15"/>
      <c r="M101" s="16"/>
    </row>
    <row r="102" spans="1:14" x14ac:dyDescent="0.35">
      <c r="A102" t="s">
        <v>8</v>
      </c>
      <c r="B102" s="6"/>
      <c r="C102" s="6"/>
      <c r="D102" s="6"/>
      <c r="E102" s="6"/>
      <c r="F102" s="6"/>
      <c r="G102" s="6"/>
      <c r="H102" s="6"/>
      <c r="I102" s="6"/>
      <c r="J102" s="6"/>
      <c r="K102" s="15"/>
      <c r="M102" s="16"/>
    </row>
    <row r="103" spans="1:14" x14ac:dyDescent="0.35">
      <c r="A103" s="1" t="s">
        <v>217</v>
      </c>
      <c r="B103" s="6">
        <v>300</v>
      </c>
      <c r="C103" s="6">
        <v>100</v>
      </c>
      <c r="D103" s="6">
        <v>0</v>
      </c>
      <c r="E103" s="6">
        <v>-200</v>
      </c>
      <c r="F103" s="6">
        <v>400</v>
      </c>
      <c r="G103" s="6">
        <f>B103+E103</f>
        <v>100</v>
      </c>
      <c r="H103" s="6">
        <v>50</v>
      </c>
      <c r="I103" s="6">
        <v>350</v>
      </c>
      <c r="J103" s="6"/>
      <c r="K103" s="15">
        <v>100</v>
      </c>
      <c r="M103" s="16">
        <v>0</v>
      </c>
      <c r="N103" s="43" t="s">
        <v>960</v>
      </c>
    </row>
    <row r="104" spans="1:14" x14ac:dyDescent="0.35">
      <c r="A104" s="1" t="s">
        <v>218</v>
      </c>
      <c r="B104" s="6" t="s">
        <v>8</v>
      </c>
      <c r="C104" s="6" t="s">
        <v>8</v>
      </c>
      <c r="D104" s="6" t="s">
        <v>8</v>
      </c>
      <c r="E104" s="6"/>
      <c r="F104" s="6" t="s">
        <v>8</v>
      </c>
      <c r="G104" s="6"/>
      <c r="H104" s="6" t="s">
        <v>8</v>
      </c>
      <c r="I104" s="6" t="s">
        <v>8</v>
      </c>
      <c r="J104" s="6"/>
      <c r="K104" s="15"/>
      <c r="M104" s="16"/>
    </row>
    <row r="105" spans="1:14" x14ac:dyDescent="0.35">
      <c r="A105" t="s">
        <v>8</v>
      </c>
      <c r="B105" s="6"/>
      <c r="C105" s="6"/>
      <c r="D105" s="6"/>
      <c r="E105" s="6"/>
      <c r="F105" s="6"/>
      <c r="G105" s="6"/>
      <c r="H105" s="6"/>
      <c r="I105" s="6"/>
      <c r="J105" s="6"/>
      <c r="K105" s="15"/>
      <c r="M105" s="16"/>
    </row>
    <row r="106" spans="1:14" x14ac:dyDescent="0.35">
      <c r="A106" s="1" t="s">
        <v>122</v>
      </c>
      <c r="B106" s="6">
        <v>0</v>
      </c>
      <c r="C106" s="6">
        <v>0</v>
      </c>
      <c r="D106" s="6">
        <v>0</v>
      </c>
      <c r="E106" s="6"/>
      <c r="F106" s="6">
        <v>0</v>
      </c>
      <c r="G106" s="6">
        <f>B106+E106</f>
        <v>0</v>
      </c>
      <c r="H106" s="6">
        <v>0</v>
      </c>
      <c r="I106" s="6">
        <v>0</v>
      </c>
      <c r="J106" s="6"/>
      <c r="K106" s="15">
        <v>0</v>
      </c>
      <c r="M106" s="16">
        <v>0</v>
      </c>
    </row>
    <row r="107" spans="1:14" x14ac:dyDescent="0.35">
      <c r="A107" s="1" t="s">
        <v>219</v>
      </c>
      <c r="B107" s="6" t="s">
        <v>8</v>
      </c>
      <c r="C107" s="6" t="s">
        <v>8</v>
      </c>
      <c r="D107" s="6" t="s">
        <v>8</v>
      </c>
      <c r="E107" s="6"/>
      <c r="F107" s="6" t="s">
        <v>8</v>
      </c>
      <c r="G107" s="6"/>
      <c r="H107" s="6" t="s">
        <v>8</v>
      </c>
      <c r="I107" s="6" t="s">
        <v>8</v>
      </c>
      <c r="J107" s="6"/>
      <c r="K107" s="15"/>
      <c r="M107" s="16"/>
    </row>
    <row r="108" spans="1:14" x14ac:dyDescent="0.35">
      <c r="A108" t="s">
        <v>8</v>
      </c>
      <c r="B108" s="6"/>
      <c r="C108" s="6"/>
      <c r="D108" s="6"/>
      <c r="E108" s="6"/>
      <c r="F108" s="6"/>
      <c r="G108" s="6"/>
      <c r="H108" s="6"/>
      <c r="I108" s="6"/>
      <c r="J108" s="6"/>
      <c r="K108" s="15"/>
      <c r="M108" s="16"/>
    </row>
    <row r="109" spans="1:14" x14ac:dyDescent="0.35">
      <c r="A109" s="1" t="s">
        <v>54</v>
      </c>
      <c r="B109" s="6">
        <v>50000</v>
      </c>
      <c r="C109" s="6">
        <v>0</v>
      </c>
      <c r="D109" s="6">
        <v>0</v>
      </c>
      <c r="E109" s="6"/>
      <c r="F109" s="6">
        <v>50000</v>
      </c>
      <c r="G109" s="6">
        <f>B109+E109</f>
        <v>50000</v>
      </c>
      <c r="H109" s="6">
        <v>32365</v>
      </c>
      <c r="I109" s="6">
        <v>17635</v>
      </c>
      <c r="J109" s="6"/>
      <c r="K109" s="15">
        <v>50000</v>
      </c>
      <c r="M109" s="16">
        <v>55000</v>
      </c>
    </row>
    <row r="110" spans="1:14" x14ac:dyDescent="0.35">
      <c r="A110" s="1" t="s">
        <v>220</v>
      </c>
      <c r="B110" s="6" t="s">
        <v>8</v>
      </c>
      <c r="C110" s="6" t="s">
        <v>8</v>
      </c>
      <c r="D110" s="6" t="s">
        <v>8</v>
      </c>
      <c r="E110" s="6"/>
      <c r="F110" s="6" t="s">
        <v>8</v>
      </c>
      <c r="G110" s="6"/>
      <c r="H110" s="6" t="s">
        <v>8</v>
      </c>
      <c r="I110" s="6" t="s">
        <v>8</v>
      </c>
      <c r="J110" s="6"/>
      <c r="K110" s="15"/>
      <c r="M110" s="16"/>
    </row>
    <row r="111" spans="1:14" x14ac:dyDescent="0.35">
      <c r="A111" t="s">
        <v>8</v>
      </c>
      <c r="B111" s="6"/>
      <c r="C111" s="6"/>
      <c r="D111" s="6"/>
      <c r="E111" s="6"/>
      <c r="F111" s="6"/>
      <c r="G111" s="6"/>
      <c r="H111" s="6"/>
      <c r="I111" s="6"/>
      <c r="J111" s="6"/>
      <c r="K111" s="15"/>
      <c r="M111" s="16"/>
    </row>
    <row r="112" spans="1:14" x14ac:dyDescent="0.35">
      <c r="A112" s="1" t="s">
        <v>56</v>
      </c>
      <c r="B112" s="6">
        <v>40000</v>
      </c>
      <c r="C112" s="6">
        <v>42000</v>
      </c>
      <c r="D112" s="6">
        <v>0</v>
      </c>
      <c r="E112" s="6">
        <v>2000</v>
      </c>
      <c r="F112" s="6">
        <v>82000</v>
      </c>
      <c r="G112" s="6">
        <f>B112+E112</f>
        <v>42000</v>
      </c>
      <c r="H112" s="6">
        <v>42453.81</v>
      </c>
      <c r="I112" s="6">
        <v>39546.19</v>
      </c>
      <c r="J112" s="6"/>
      <c r="K112" s="15">
        <v>45000</v>
      </c>
      <c r="M112" s="16">
        <f>40000+12500</f>
        <v>52500</v>
      </c>
      <c r="N112" s="34" t="s">
        <v>602</v>
      </c>
    </row>
    <row r="113" spans="1:14" x14ac:dyDescent="0.35">
      <c r="A113" s="1" t="s">
        <v>221</v>
      </c>
      <c r="B113" s="6" t="s">
        <v>8</v>
      </c>
      <c r="C113" s="6" t="s">
        <v>8</v>
      </c>
      <c r="D113" s="6" t="s">
        <v>8</v>
      </c>
      <c r="E113" s="6"/>
      <c r="F113" s="6" t="s">
        <v>8</v>
      </c>
      <c r="G113" s="6"/>
      <c r="H113" s="6" t="s">
        <v>8</v>
      </c>
      <c r="I113" s="6" t="s">
        <v>8</v>
      </c>
      <c r="J113" s="6"/>
      <c r="K113" s="15"/>
      <c r="M113" s="16"/>
    </row>
    <row r="114" spans="1:14" x14ac:dyDescent="0.35">
      <c r="A114" t="s">
        <v>8</v>
      </c>
      <c r="B114" s="6"/>
      <c r="C114" s="6"/>
      <c r="D114" s="6"/>
      <c r="E114" s="6"/>
      <c r="F114" s="6"/>
      <c r="G114" s="6"/>
      <c r="H114" s="6"/>
      <c r="I114" s="6"/>
      <c r="J114" s="6"/>
      <c r="K114" s="15"/>
      <c r="M114" s="16"/>
    </row>
    <row r="115" spans="1:14" x14ac:dyDescent="0.35">
      <c r="A115" s="1" t="s">
        <v>126</v>
      </c>
      <c r="B115" s="6">
        <v>2500</v>
      </c>
      <c r="C115" s="6">
        <v>1000</v>
      </c>
      <c r="D115" s="6">
        <v>0</v>
      </c>
      <c r="E115" s="6">
        <v>-1500</v>
      </c>
      <c r="F115" s="6">
        <v>3500</v>
      </c>
      <c r="G115" s="6">
        <f>B115+E115</f>
        <v>1000</v>
      </c>
      <c r="H115" s="6">
        <v>696.22</v>
      </c>
      <c r="I115" s="6">
        <v>2803.78</v>
      </c>
      <c r="J115" s="6"/>
      <c r="K115" s="15">
        <v>1000</v>
      </c>
      <c r="M115" s="16">
        <v>0</v>
      </c>
      <c r="N115" s="43" t="s">
        <v>615</v>
      </c>
    </row>
    <row r="116" spans="1:14" x14ac:dyDescent="0.35">
      <c r="A116" s="1" t="s">
        <v>222</v>
      </c>
      <c r="B116" s="6" t="s">
        <v>8</v>
      </c>
      <c r="C116" s="6" t="s">
        <v>8</v>
      </c>
      <c r="D116" s="6" t="s">
        <v>8</v>
      </c>
      <c r="E116" s="6"/>
      <c r="F116" s="6" t="s">
        <v>8</v>
      </c>
      <c r="G116" s="6"/>
      <c r="H116" s="6" t="s">
        <v>8</v>
      </c>
      <c r="I116" s="6" t="s">
        <v>8</v>
      </c>
      <c r="J116" s="6"/>
      <c r="K116" s="15"/>
      <c r="M116" s="16"/>
    </row>
    <row r="117" spans="1:14" x14ac:dyDescent="0.35">
      <c r="A117" t="s">
        <v>8</v>
      </c>
      <c r="B117" s="6"/>
      <c r="C117" s="6"/>
      <c r="D117" s="6"/>
      <c r="E117" s="6"/>
      <c r="F117" s="6"/>
      <c r="G117" s="6"/>
      <c r="H117" s="6"/>
      <c r="I117" s="6"/>
      <c r="J117" s="6"/>
      <c r="K117" s="15"/>
      <c r="M117" s="16"/>
    </row>
    <row r="118" spans="1:14" x14ac:dyDescent="0.35">
      <c r="A118" s="1" t="s">
        <v>223</v>
      </c>
      <c r="B118" s="6">
        <v>22500</v>
      </c>
      <c r="C118" s="6">
        <v>500</v>
      </c>
      <c r="D118" s="6">
        <v>0</v>
      </c>
      <c r="E118" s="6">
        <v>-22000</v>
      </c>
      <c r="F118" s="6">
        <v>23000</v>
      </c>
      <c r="G118" s="6">
        <f>B118+E118</f>
        <v>500</v>
      </c>
      <c r="H118" s="6">
        <v>1874.86</v>
      </c>
      <c r="I118" s="6">
        <v>21125.14</v>
      </c>
      <c r="J118" s="6"/>
      <c r="K118" s="15">
        <v>2500</v>
      </c>
      <c r="M118" s="16">
        <f>16000+22000</f>
        <v>38000</v>
      </c>
      <c r="N118" s="34" t="s">
        <v>603</v>
      </c>
    </row>
    <row r="119" spans="1:14" x14ac:dyDescent="0.35">
      <c r="A119" s="1" t="s">
        <v>224</v>
      </c>
      <c r="B119" s="6" t="s">
        <v>8</v>
      </c>
      <c r="C119" s="6" t="s">
        <v>8</v>
      </c>
      <c r="D119" s="6" t="s">
        <v>8</v>
      </c>
      <c r="E119" s="6"/>
      <c r="F119" s="6" t="s">
        <v>8</v>
      </c>
      <c r="G119" s="6"/>
      <c r="H119" s="6" t="s">
        <v>8</v>
      </c>
      <c r="I119" s="6" t="s">
        <v>8</v>
      </c>
      <c r="J119" s="6"/>
      <c r="K119" s="15"/>
      <c r="M119" s="16"/>
    </row>
    <row r="120" spans="1:14" x14ac:dyDescent="0.35">
      <c r="A120" t="s">
        <v>8</v>
      </c>
      <c r="B120" s="6"/>
      <c r="C120" s="6"/>
      <c r="D120" s="6"/>
      <c r="E120" s="6"/>
      <c r="F120" s="6"/>
      <c r="G120" s="6"/>
      <c r="H120" s="6"/>
      <c r="I120" s="6"/>
      <c r="J120" s="6"/>
      <c r="K120" s="15"/>
      <c r="M120" s="16"/>
    </row>
    <row r="121" spans="1:14" x14ac:dyDescent="0.35">
      <c r="A121" s="1" t="s">
        <v>225</v>
      </c>
      <c r="B121" s="6">
        <v>4000</v>
      </c>
      <c r="C121" s="6">
        <v>0</v>
      </c>
      <c r="D121" s="6">
        <v>0</v>
      </c>
      <c r="E121" s="6"/>
      <c r="F121" s="6">
        <v>4000</v>
      </c>
      <c r="G121" s="6">
        <f>B121+E121</f>
        <v>4000</v>
      </c>
      <c r="H121" s="6">
        <v>0</v>
      </c>
      <c r="I121" s="6">
        <v>4000</v>
      </c>
      <c r="J121" s="6"/>
      <c r="K121" s="15">
        <v>0</v>
      </c>
      <c r="M121" s="16">
        <v>4000</v>
      </c>
    </row>
    <row r="122" spans="1:14" x14ac:dyDescent="0.35">
      <c r="A122" s="1" t="s">
        <v>226</v>
      </c>
      <c r="B122" s="6" t="s">
        <v>8</v>
      </c>
      <c r="C122" s="6" t="s">
        <v>8</v>
      </c>
      <c r="D122" s="6" t="s">
        <v>8</v>
      </c>
      <c r="E122" s="6"/>
      <c r="F122" s="6" t="s">
        <v>8</v>
      </c>
      <c r="G122" s="6"/>
      <c r="H122" s="6" t="s">
        <v>8</v>
      </c>
      <c r="I122" s="6" t="s">
        <v>8</v>
      </c>
      <c r="J122" s="6"/>
      <c r="K122" s="15"/>
      <c r="M122" s="16"/>
    </row>
    <row r="123" spans="1:14" x14ac:dyDescent="0.35">
      <c r="A123" t="s">
        <v>8</v>
      </c>
      <c r="B123" s="6"/>
      <c r="C123" s="6"/>
      <c r="D123" s="6"/>
      <c r="E123" s="6"/>
      <c r="F123" s="6"/>
      <c r="G123" s="6"/>
      <c r="H123" s="6"/>
      <c r="I123" s="6"/>
      <c r="J123" s="6"/>
      <c r="K123" s="15"/>
      <c r="M123" s="16"/>
    </row>
    <row r="124" spans="1:14" x14ac:dyDescent="0.35">
      <c r="A124" s="1" t="s">
        <v>227</v>
      </c>
      <c r="B124" s="6">
        <v>3000</v>
      </c>
      <c r="C124" s="6">
        <v>0</v>
      </c>
      <c r="D124" s="6">
        <v>0</v>
      </c>
      <c r="E124" s="6"/>
      <c r="F124" s="6">
        <v>3000</v>
      </c>
      <c r="G124" s="6">
        <f>B124+E124</f>
        <v>3000</v>
      </c>
      <c r="H124" s="6">
        <v>0</v>
      </c>
      <c r="I124" s="6">
        <v>3000</v>
      </c>
      <c r="J124" s="6"/>
      <c r="K124" s="15">
        <v>0</v>
      </c>
      <c r="M124" s="16">
        <v>3000</v>
      </c>
    </row>
    <row r="125" spans="1:14" x14ac:dyDescent="0.35">
      <c r="A125" s="1" t="s">
        <v>228</v>
      </c>
      <c r="B125" s="6" t="s">
        <v>8</v>
      </c>
      <c r="C125" s="6" t="s">
        <v>8</v>
      </c>
      <c r="D125" s="6" t="s">
        <v>8</v>
      </c>
      <c r="E125" s="6"/>
      <c r="F125" s="6" t="s">
        <v>8</v>
      </c>
      <c r="G125" s="6"/>
      <c r="H125" s="6" t="s">
        <v>8</v>
      </c>
      <c r="I125" s="6" t="s">
        <v>8</v>
      </c>
      <c r="J125" s="6"/>
      <c r="K125" s="15"/>
      <c r="M125" s="16"/>
    </row>
    <row r="126" spans="1:14" x14ac:dyDescent="0.35">
      <c r="A126" t="s">
        <v>8</v>
      </c>
      <c r="B126" s="6"/>
      <c r="C126" s="6"/>
      <c r="D126" s="6"/>
      <c r="E126" s="6"/>
      <c r="F126" s="6"/>
      <c r="G126" s="6"/>
      <c r="H126" s="6"/>
      <c r="I126" s="6"/>
      <c r="J126" s="6"/>
      <c r="K126" s="15"/>
      <c r="M126" s="16"/>
    </row>
    <row r="127" spans="1:14" x14ac:dyDescent="0.35">
      <c r="A127" s="1" t="s">
        <v>58</v>
      </c>
      <c r="B127" s="6">
        <v>5000</v>
      </c>
      <c r="C127" s="6">
        <v>0</v>
      </c>
      <c r="D127" s="6">
        <v>0</v>
      </c>
      <c r="E127" s="6"/>
      <c r="F127" s="6">
        <v>5000</v>
      </c>
      <c r="G127" s="6">
        <f>B127+E127</f>
        <v>5000</v>
      </c>
      <c r="H127" s="6">
        <v>4522.1499999999996</v>
      </c>
      <c r="I127" s="6">
        <v>477.85</v>
      </c>
      <c r="J127" s="6"/>
      <c r="K127" s="15">
        <v>5000</v>
      </c>
      <c r="M127" s="16">
        <v>5000</v>
      </c>
    </row>
    <row r="128" spans="1:14" x14ac:dyDescent="0.35">
      <c r="A128" s="1" t="s">
        <v>229</v>
      </c>
      <c r="B128" s="6" t="s">
        <v>8</v>
      </c>
      <c r="C128" s="6" t="s">
        <v>8</v>
      </c>
      <c r="D128" s="6" t="s">
        <v>8</v>
      </c>
      <c r="E128" s="6"/>
      <c r="F128" s="6" t="s">
        <v>8</v>
      </c>
      <c r="G128" s="6"/>
      <c r="H128" s="6" t="s">
        <v>8</v>
      </c>
      <c r="I128" s="6" t="s">
        <v>8</v>
      </c>
      <c r="J128" s="6"/>
      <c r="K128" s="15"/>
      <c r="M128" s="62">
        <f>SUM(M4:M127)</f>
        <v>1763433.083137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206F-7A47-47FE-9A41-A9E63F812AAE}">
  <dimension ref="A1:Q70"/>
  <sheetViews>
    <sheetView topLeftCell="E1" workbookViewId="0">
      <selection activeCell="Q2" sqref="Q2"/>
    </sheetView>
  </sheetViews>
  <sheetFormatPr defaultRowHeight="14.5" x14ac:dyDescent="0.35"/>
  <cols>
    <col min="1" max="1" width="29.7265625" bestFit="1" customWidth="1"/>
    <col min="2" max="2" width="17.1796875" bestFit="1" customWidth="1"/>
    <col min="3" max="3" width="17" bestFit="1" customWidth="1"/>
    <col min="4" max="4" width="11" bestFit="1" customWidth="1"/>
    <col min="5" max="5" width="9.1796875" bestFit="1" customWidth="1"/>
    <col min="6" max="6" width="13.90625" bestFit="1" customWidth="1"/>
    <col min="7" max="7" width="8.90625" bestFit="1" customWidth="1"/>
    <col min="8" max="8" width="17.26953125" bestFit="1" customWidth="1"/>
    <col min="9" max="9" width="11" bestFit="1" customWidth="1"/>
    <col min="11" max="11" width="16.08984375" bestFit="1" customWidth="1"/>
    <col min="13" max="13" width="15.90625" bestFit="1" customWidth="1"/>
    <col min="14" max="14" width="26.7265625" bestFit="1" customWidth="1"/>
    <col min="17" max="17" width="11.81640625" bestFit="1" customWidth="1"/>
  </cols>
  <sheetData>
    <row r="1" spans="1:17" ht="58" x14ac:dyDescent="0.35">
      <c r="A1" s="2" t="s">
        <v>0</v>
      </c>
      <c r="B1" s="25" t="s">
        <v>1</v>
      </c>
      <c r="C1" s="4" t="s">
        <v>2</v>
      </c>
      <c r="D1" s="4" t="s">
        <v>3</v>
      </c>
      <c r="E1" s="7" t="s">
        <v>586</v>
      </c>
      <c r="F1" s="4" t="s">
        <v>4</v>
      </c>
      <c r="G1" s="7" t="s">
        <v>585</v>
      </c>
      <c r="H1" s="25" t="s">
        <v>5</v>
      </c>
      <c r="I1" s="4" t="s">
        <v>6</v>
      </c>
      <c r="J1" s="4"/>
      <c r="K1" s="26" t="s">
        <v>589</v>
      </c>
      <c r="M1" s="27" t="s">
        <v>588</v>
      </c>
      <c r="N1" s="10" t="s">
        <v>590</v>
      </c>
      <c r="Q1" s="28" t="s">
        <v>610</v>
      </c>
    </row>
    <row r="2" spans="1:17" x14ac:dyDescent="0.3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2"/>
      <c r="L2" s="13"/>
      <c r="M2" s="14" t="s">
        <v>965</v>
      </c>
    </row>
    <row r="3" spans="1:17" x14ac:dyDescent="0.35">
      <c r="A3" s="1" t="s">
        <v>276</v>
      </c>
      <c r="B3" s="6">
        <v>87994</v>
      </c>
      <c r="C3" s="6">
        <v>0</v>
      </c>
      <c r="D3" s="6">
        <v>0</v>
      </c>
      <c r="E3" s="6"/>
      <c r="F3" s="6">
        <v>87994</v>
      </c>
      <c r="G3" s="6">
        <f>B3+E3</f>
        <v>87994</v>
      </c>
      <c r="H3" s="6">
        <v>54215.38</v>
      </c>
      <c r="I3" s="6">
        <v>33778.620000000003</v>
      </c>
      <c r="J3" s="6"/>
      <c r="K3" s="16">
        <f>H3/21*26</f>
        <v>67123.803809523801</v>
      </c>
      <c r="M3" s="16">
        <f>89285.2-M6</f>
        <v>85285.2</v>
      </c>
      <c r="Q3" s="9">
        <f>M3</f>
        <v>85285.2</v>
      </c>
    </row>
    <row r="4" spans="1:17" x14ac:dyDescent="0.35">
      <c r="A4" s="1" t="s">
        <v>277</v>
      </c>
      <c r="B4" s="6" t="s">
        <v>8</v>
      </c>
      <c r="C4" s="6" t="s">
        <v>8</v>
      </c>
      <c r="D4" s="6" t="s">
        <v>8</v>
      </c>
      <c r="E4" s="6"/>
      <c r="F4" s="6" t="s">
        <v>8</v>
      </c>
      <c r="G4" s="6"/>
      <c r="H4" s="6" t="s">
        <v>8</v>
      </c>
      <c r="I4" s="6" t="s">
        <v>8</v>
      </c>
      <c r="J4" s="6"/>
      <c r="K4" s="15"/>
      <c r="M4" s="16"/>
    </row>
    <row r="5" spans="1:17" x14ac:dyDescent="0.35">
      <c r="A5" t="s">
        <v>8</v>
      </c>
      <c r="B5" s="6"/>
      <c r="C5" s="6"/>
      <c r="D5" s="6"/>
      <c r="E5" s="6"/>
      <c r="F5" s="6"/>
      <c r="G5" s="6"/>
      <c r="H5" s="6"/>
      <c r="I5" s="6"/>
      <c r="J5" s="6"/>
      <c r="K5" s="15"/>
      <c r="M5" s="16"/>
    </row>
    <row r="6" spans="1:17" x14ac:dyDescent="0.35">
      <c r="A6" s="1" t="s">
        <v>12</v>
      </c>
      <c r="B6" s="6">
        <v>4000</v>
      </c>
      <c r="C6" s="6">
        <v>7133.28</v>
      </c>
      <c r="D6" s="6">
        <v>0</v>
      </c>
      <c r="E6" s="6">
        <v>-500</v>
      </c>
      <c r="F6" s="6">
        <v>11133.28</v>
      </c>
      <c r="G6" s="6">
        <f>B6+E6</f>
        <v>3500</v>
      </c>
      <c r="H6" s="6">
        <v>2725.27</v>
      </c>
      <c r="I6" s="6">
        <v>8408.01</v>
      </c>
      <c r="J6" s="6"/>
      <c r="K6" s="16">
        <f>H6/21*26</f>
        <v>3374.1438095238095</v>
      </c>
      <c r="M6" s="16">
        <v>4000</v>
      </c>
      <c r="Q6" s="9">
        <f>M6</f>
        <v>4000</v>
      </c>
    </row>
    <row r="7" spans="1:17" x14ac:dyDescent="0.35">
      <c r="A7" s="1" t="s">
        <v>278</v>
      </c>
      <c r="B7" s="6" t="s">
        <v>8</v>
      </c>
      <c r="C7" s="6" t="s">
        <v>8</v>
      </c>
      <c r="D7" s="6" t="s">
        <v>8</v>
      </c>
      <c r="E7" s="6"/>
      <c r="F7" s="6" t="s">
        <v>8</v>
      </c>
      <c r="G7" s="6"/>
      <c r="H7" s="6" t="s">
        <v>8</v>
      </c>
      <c r="I7" s="6" t="s">
        <v>8</v>
      </c>
      <c r="J7" s="6"/>
      <c r="K7" s="15"/>
      <c r="M7" s="16"/>
    </row>
    <row r="8" spans="1:17" x14ac:dyDescent="0.35">
      <c r="A8" t="s">
        <v>8</v>
      </c>
      <c r="B8" s="6"/>
      <c r="C8" s="6"/>
      <c r="D8" s="6"/>
      <c r="E8" s="6"/>
      <c r="F8" s="6"/>
      <c r="G8" s="6"/>
      <c r="H8" s="6"/>
      <c r="I8" s="6"/>
      <c r="J8" s="6"/>
      <c r="K8" s="15"/>
      <c r="M8" s="16"/>
    </row>
    <row r="9" spans="1:17" x14ac:dyDescent="0.35">
      <c r="A9" s="1" t="s">
        <v>65</v>
      </c>
      <c r="B9" s="6">
        <v>6732</v>
      </c>
      <c r="C9" s="6">
        <v>0</v>
      </c>
      <c r="D9" s="6">
        <v>0</v>
      </c>
      <c r="E9" s="6"/>
      <c r="F9" s="6">
        <v>6732</v>
      </c>
      <c r="G9" s="6">
        <f>B9+E9</f>
        <v>6732</v>
      </c>
      <c r="H9" s="6">
        <v>4369.75</v>
      </c>
      <c r="I9" s="6">
        <v>2362.25</v>
      </c>
      <c r="J9" s="6"/>
      <c r="K9" s="16">
        <f>H9/21*26</f>
        <v>5410.166666666667</v>
      </c>
      <c r="M9" s="16">
        <v>6830.3178000000007</v>
      </c>
      <c r="Q9" s="9">
        <f>M9</f>
        <v>6830.3178000000007</v>
      </c>
    </row>
    <row r="10" spans="1:17" x14ac:dyDescent="0.35">
      <c r="A10" s="1" t="s">
        <v>279</v>
      </c>
      <c r="B10" s="6" t="s">
        <v>8</v>
      </c>
      <c r="C10" s="6" t="s">
        <v>8</v>
      </c>
      <c r="D10" s="6" t="s">
        <v>8</v>
      </c>
      <c r="E10" s="6"/>
      <c r="F10" s="6" t="s">
        <v>8</v>
      </c>
      <c r="G10" s="6"/>
      <c r="H10" s="6" t="s">
        <v>8</v>
      </c>
      <c r="I10" s="6" t="s">
        <v>8</v>
      </c>
      <c r="J10" s="6"/>
      <c r="K10" s="15"/>
      <c r="M10" s="16"/>
    </row>
    <row r="11" spans="1:17" x14ac:dyDescent="0.35">
      <c r="A1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15"/>
      <c r="M11" s="16"/>
    </row>
    <row r="12" spans="1:17" x14ac:dyDescent="0.35">
      <c r="A12" s="1" t="s">
        <v>16</v>
      </c>
      <c r="B12" s="6">
        <v>4444</v>
      </c>
      <c r="C12" s="6">
        <v>0</v>
      </c>
      <c r="D12" s="6">
        <v>0</v>
      </c>
      <c r="E12" s="6"/>
      <c r="F12" s="6">
        <v>4444</v>
      </c>
      <c r="G12" s="6">
        <f>B12+E12</f>
        <v>4444</v>
      </c>
      <c r="H12" s="6">
        <v>3366.85</v>
      </c>
      <c r="I12" s="6">
        <v>1077.1500000000001</v>
      </c>
      <c r="J12" s="6"/>
      <c r="K12" s="16">
        <f>H12/21*26</f>
        <v>4168.4809523809527</v>
      </c>
      <c r="M12" s="16">
        <v>4383.9033200000003</v>
      </c>
      <c r="Q12" s="9">
        <f>M12</f>
        <v>4383.9033200000003</v>
      </c>
    </row>
    <row r="13" spans="1:17" x14ac:dyDescent="0.35">
      <c r="A13" s="1" t="s">
        <v>280</v>
      </c>
      <c r="B13" s="6" t="s">
        <v>8</v>
      </c>
      <c r="C13" s="6" t="s">
        <v>8</v>
      </c>
      <c r="D13" s="6" t="s">
        <v>8</v>
      </c>
      <c r="E13" s="6"/>
      <c r="F13" s="6" t="s">
        <v>8</v>
      </c>
      <c r="G13" s="6"/>
      <c r="H13" s="6" t="s">
        <v>8</v>
      </c>
      <c r="I13" s="6" t="s">
        <v>8</v>
      </c>
      <c r="J13" s="6"/>
      <c r="K13" s="15"/>
      <c r="M13" s="16"/>
    </row>
    <row r="14" spans="1:17" x14ac:dyDescent="0.35">
      <c r="A14" t="s">
        <v>8</v>
      </c>
      <c r="B14" s="6"/>
      <c r="C14" s="6"/>
      <c r="D14" s="6"/>
      <c r="E14" s="6"/>
      <c r="F14" s="6"/>
      <c r="G14" s="6"/>
      <c r="H14" s="6"/>
      <c r="I14" s="6"/>
      <c r="J14" s="6"/>
      <c r="K14" s="15"/>
      <c r="M14" s="16"/>
    </row>
    <row r="15" spans="1:17" x14ac:dyDescent="0.35">
      <c r="A15" s="1" t="s">
        <v>18</v>
      </c>
      <c r="B15" s="6">
        <v>21127</v>
      </c>
      <c r="C15" s="6">
        <v>0</v>
      </c>
      <c r="D15" s="6">
        <v>0</v>
      </c>
      <c r="E15" s="6"/>
      <c r="F15" s="6">
        <v>21127</v>
      </c>
      <c r="G15" s="6">
        <f>B15+E15</f>
        <v>21127</v>
      </c>
      <c r="H15" s="6">
        <v>18542</v>
      </c>
      <c r="I15" s="6">
        <v>2585</v>
      </c>
      <c r="J15" s="6"/>
      <c r="K15" s="16">
        <f>H15/21*26</f>
        <v>22956.761904761905</v>
      </c>
      <c r="M15" s="16">
        <v>21549.040000000001</v>
      </c>
      <c r="Q15" s="9">
        <f>M15</f>
        <v>21549.040000000001</v>
      </c>
    </row>
    <row r="16" spans="1:17" x14ac:dyDescent="0.35">
      <c r="A16" s="1" t="s">
        <v>281</v>
      </c>
      <c r="B16" s="6" t="s">
        <v>8</v>
      </c>
      <c r="C16" s="6" t="s">
        <v>8</v>
      </c>
      <c r="D16" s="6" t="s">
        <v>8</v>
      </c>
      <c r="E16" s="6"/>
      <c r="F16" s="6" t="s">
        <v>8</v>
      </c>
      <c r="G16" s="6"/>
      <c r="H16" s="6" t="s">
        <v>8</v>
      </c>
      <c r="I16" s="6" t="s">
        <v>8</v>
      </c>
      <c r="J16" s="6"/>
      <c r="K16" s="15"/>
      <c r="M16" s="16"/>
    </row>
    <row r="17" spans="1:17" x14ac:dyDescent="0.35">
      <c r="A17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15"/>
      <c r="M17" s="16"/>
    </row>
    <row r="18" spans="1:17" x14ac:dyDescent="0.35">
      <c r="A18" s="1" t="s">
        <v>26</v>
      </c>
      <c r="B18" s="6">
        <v>600</v>
      </c>
      <c r="C18" s="6">
        <v>800</v>
      </c>
      <c r="D18" s="6">
        <v>0</v>
      </c>
      <c r="E18" s="6">
        <v>200</v>
      </c>
      <c r="F18" s="6">
        <v>1400</v>
      </c>
      <c r="G18" s="6">
        <f>B18+E18</f>
        <v>800</v>
      </c>
      <c r="H18" s="6">
        <v>778.9</v>
      </c>
      <c r="I18" s="6">
        <v>621.1</v>
      </c>
      <c r="J18" s="6"/>
      <c r="K18" s="15">
        <v>800</v>
      </c>
      <c r="M18" s="16">
        <v>900</v>
      </c>
    </row>
    <row r="19" spans="1:17" x14ac:dyDescent="0.35">
      <c r="A19" s="1" t="s">
        <v>282</v>
      </c>
      <c r="B19" s="6" t="s">
        <v>8</v>
      </c>
      <c r="C19" s="6" t="s">
        <v>8</v>
      </c>
      <c r="D19" s="6" t="s">
        <v>8</v>
      </c>
      <c r="E19" s="6"/>
      <c r="F19" s="6" t="s">
        <v>8</v>
      </c>
      <c r="G19" s="6"/>
      <c r="H19" s="6" t="s">
        <v>8</v>
      </c>
      <c r="I19" s="6" t="s">
        <v>8</v>
      </c>
      <c r="J19" s="6"/>
      <c r="K19" s="15"/>
      <c r="M19" s="16"/>
    </row>
    <row r="20" spans="1:17" x14ac:dyDescent="0.35">
      <c r="A20" t="s">
        <v>8</v>
      </c>
      <c r="B20" s="6"/>
      <c r="C20" s="6"/>
      <c r="D20" s="6"/>
      <c r="E20" s="6"/>
      <c r="F20" s="6"/>
      <c r="G20" s="6"/>
      <c r="H20" s="6"/>
      <c r="I20" s="6"/>
      <c r="J20" s="6"/>
      <c r="K20" s="15"/>
      <c r="M20" s="16"/>
    </row>
    <row r="21" spans="1:17" x14ac:dyDescent="0.35">
      <c r="A21" s="1" t="s">
        <v>28</v>
      </c>
      <c r="B21" s="6">
        <v>2000</v>
      </c>
      <c r="C21" s="6">
        <v>0</v>
      </c>
      <c r="D21" s="6">
        <v>0</v>
      </c>
      <c r="E21" s="6"/>
      <c r="F21" s="6">
        <v>2000</v>
      </c>
      <c r="G21" s="6">
        <f>B21+E21</f>
        <v>2000</v>
      </c>
      <c r="H21" s="6">
        <v>1154.43</v>
      </c>
      <c r="I21" s="6">
        <v>845.57</v>
      </c>
      <c r="J21" s="6"/>
      <c r="K21" s="15">
        <v>2000</v>
      </c>
      <c r="M21" s="16">
        <v>2000</v>
      </c>
    </row>
    <row r="22" spans="1:17" x14ac:dyDescent="0.35">
      <c r="A22" s="1" t="s">
        <v>283</v>
      </c>
      <c r="B22" s="6" t="s">
        <v>8</v>
      </c>
      <c r="C22" s="6" t="s">
        <v>8</v>
      </c>
      <c r="D22" s="6" t="s">
        <v>8</v>
      </c>
      <c r="E22" s="6"/>
      <c r="F22" s="6" t="s">
        <v>8</v>
      </c>
      <c r="G22" s="6"/>
      <c r="H22" s="6" t="s">
        <v>8</v>
      </c>
      <c r="I22" s="6" t="s">
        <v>8</v>
      </c>
      <c r="J22" s="6"/>
      <c r="K22" s="15"/>
      <c r="M22" s="16"/>
    </row>
    <row r="23" spans="1:17" x14ac:dyDescent="0.35">
      <c r="A23" t="s">
        <v>8</v>
      </c>
      <c r="B23" s="6"/>
      <c r="C23" s="6"/>
      <c r="D23" s="6"/>
      <c r="E23" s="6"/>
      <c r="F23" s="6"/>
      <c r="G23" s="6"/>
      <c r="H23" s="6"/>
      <c r="I23" s="6"/>
      <c r="J23" s="6"/>
      <c r="K23" s="15"/>
      <c r="M23" s="16"/>
    </row>
    <row r="24" spans="1:17" x14ac:dyDescent="0.35">
      <c r="A24" s="1" t="s">
        <v>284</v>
      </c>
      <c r="B24" s="6">
        <v>10000</v>
      </c>
      <c r="C24" s="6">
        <v>0</v>
      </c>
      <c r="D24" s="6">
        <v>0</v>
      </c>
      <c r="E24" s="6"/>
      <c r="F24" s="6">
        <v>10000</v>
      </c>
      <c r="G24" s="6">
        <f>B24+E24</f>
        <v>10000</v>
      </c>
      <c r="H24" s="6">
        <v>9643.24</v>
      </c>
      <c r="I24" s="6">
        <v>356.76</v>
      </c>
      <c r="J24" s="6"/>
      <c r="K24" s="15">
        <v>10000</v>
      </c>
      <c r="M24" s="16">
        <v>11400</v>
      </c>
      <c r="N24" s="34" t="s">
        <v>601</v>
      </c>
    </row>
    <row r="25" spans="1:17" x14ac:dyDescent="0.35">
      <c r="A25" s="1" t="s">
        <v>285</v>
      </c>
      <c r="B25" s="6" t="s">
        <v>8</v>
      </c>
      <c r="C25" s="6" t="s">
        <v>8</v>
      </c>
      <c r="D25" s="6" t="s">
        <v>8</v>
      </c>
      <c r="E25" s="6"/>
      <c r="F25" s="6" t="s">
        <v>8</v>
      </c>
      <c r="G25" s="6"/>
      <c r="H25" s="6" t="s">
        <v>8</v>
      </c>
      <c r="I25" s="6" t="s">
        <v>8</v>
      </c>
      <c r="J25" s="6"/>
      <c r="K25" s="15"/>
      <c r="M25" s="16"/>
    </row>
    <row r="26" spans="1:17" x14ac:dyDescent="0.35">
      <c r="A26" t="s">
        <v>8</v>
      </c>
      <c r="B26" s="6"/>
      <c r="C26" s="6"/>
      <c r="D26" s="6"/>
      <c r="E26" s="6"/>
      <c r="F26" s="6"/>
      <c r="G26" s="6"/>
      <c r="H26" s="6"/>
      <c r="I26" s="6"/>
      <c r="J26" s="6"/>
      <c r="K26" s="15"/>
      <c r="M26" s="16"/>
    </row>
    <row r="27" spans="1:17" x14ac:dyDescent="0.35">
      <c r="A27" s="1" t="s">
        <v>38</v>
      </c>
      <c r="B27" s="6">
        <v>0</v>
      </c>
      <c r="C27" s="6">
        <v>0</v>
      </c>
      <c r="D27" s="6">
        <v>0</v>
      </c>
      <c r="E27" s="6"/>
      <c r="F27" s="6">
        <v>6000</v>
      </c>
      <c r="G27" s="6">
        <f>B27+E27</f>
        <v>0</v>
      </c>
      <c r="H27" s="6">
        <v>0</v>
      </c>
      <c r="I27" s="6">
        <v>6000</v>
      </c>
      <c r="J27" s="6"/>
      <c r="K27" s="15">
        <v>6000</v>
      </c>
      <c r="M27" s="16">
        <v>6000</v>
      </c>
    </row>
    <row r="28" spans="1:17" x14ac:dyDescent="0.35">
      <c r="A28" s="1" t="s">
        <v>286</v>
      </c>
      <c r="B28" s="6" t="s">
        <v>8</v>
      </c>
      <c r="C28" s="6" t="s">
        <v>8</v>
      </c>
      <c r="D28" s="6" t="s">
        <v>8</v>
      </c>
      <c r="E28" s="6"/>
      <c r="F28" s="6" t="s">
        <v>8</v>
      </c>
      <c r="G28" s="6"/>
      <c r="H28" s="6" t="s">
        <v>8</v>
      </c>
      <c r="I28" s="6" t="s">
        <v>8</v>
      </c>
      <c r="J28" s="6"/>
      <c r="K28" s="15"/>
      <c r="M28" s="16"/>
    </row>
    <row r="29" spans="1:17" x14ac:dyDescent="0.35">
      <c r="A29" t="s">
        <v>8</v>
      </c>
      <c r="B29" s="6"/>
      <c r="C29" s="6"/>
      <c r="D29" s="6"/>
      <c r="E29" s="6"/>
      <c r="F29" s="6"/>
      <c r="G29" s="6"/>
      <c r="H29" s="6"/>
      <c r="I29" s="6"/>
      <c r="J29" s="6"/>
      <c r="K29" s="15"/>
      <c r="M29" s="16"/>
    </row>
    <row r="30" spans="1:17" x14ac:dyDescent="0.35">
      <c r="A30" s="1" t="s">
        <v>40</v>
      </c>
      <c r="B30" s="6">
        <v>437</v>
      </c>
      <c r="C30" s="6">
        <v>0</v>
      </c>
      <c r="D30" s="6">
        <v>0</v>
      </c>
      <c r="E30" s="6"/>
      <c r="F30" s="6">
        <v>437</v>
      </c>
      <c r="G30" s="6">
        <f>B30+E30</f>
        <v>437</v>
      </c>
      <c r="H30" s="6">
        <v>213.12</v>
      </c>
      <c r="I30" s="6">
        <v>223.88</v>
      </c>
      <c r="J30" s="6"/>
      <c r="K30" s="16">
        <f>H30/21*26</f>
        <v>263.86285714285714</v>
      </c>
      <c r="M30" s="16">
        <v>438.04872000000006</v>
      </c>
      <c r="Q30" s="9">
        <f>M30</f>
        <v>438.04872000000006</v>
      </c>
    </row>
    <row r="31" spans="1:17" x14ac:dyDescent="0.35">
      <c r="A31" s="1" t="s">
        <v>287</v>
      </c>
      <c r="B31" s="6" t="s">
        <v>8</v>
      </c>
      <c r="C31" s="6" t="s">
        <v>8</v>
      </c>
      <c r="D31" s="6" t="s">
        <v>8</v>
      </c>
      <c r="E31" s="6"/>
      <c r="F31" s="6" t="s">
        <v>8</v>
      </c>
      <c r="G31" s="6"/>
      <c r="H31" s="6" t="s">
        <v>8</v>
      </c>
      <c r="I31" s="6" t="s">
        <v>8</v>
      </c>
      <c r="J31" s="6"/>
      <c r="K31" s="15"/>
      <c r="M31" s="16"/>
    </row>
    <row r="32" spans="1:17" x14ac:dyDescent="0.35">
      <c r="A32" t="s">
        <v>8</v>
      </c>
      <c r="B32" s="6"/>
      <c r="C32" s="6"/>
      <c r="D32" s="6"/>
      <c r="E32" s="6"/>
      <c r="F32" s="6"/>
      <c r="G32" s="6"/>
      <c r="H32" s="6"/>
      <c r="I32" s="6"/>
      <c r="J32" s="6"/>
      <c r="K32" s="15"/>
      <c r="M32" s="16"/>
    </row>
    <row r="33" spans="1:14" x14ac:dyDescent="0.35">
      <c r="A33" s="1" t="s">
        <v>52</v>
      </c>
      <c r="B33" s="6">
        <v>200</v>
      </c>
      <c r="C33" s="6">
        <v>0</v>
      </c>
      <c r="D33" s="6">
        <v>0</v>
      </c>
      <c r="E33" s="6"/>
      <c r="F33" s="6">
        <v>200</v>
      </c>
      <c r="G33" s="6">
        <f>B33+E33</f>
        <v>200</v>
      </c>
      <c r="H33" s="6">
        <v>200</v>
      </c>
      <c r="I33" s="6">
        <v>0</v>
      </c>
      <c r="J33" s="6"/>
      <c r="K33" s="15">
        <v>200</v>
      </c>
      <c r="M33" s="16">
        <v>500</v>
      </c>
    </row>
    <row r="34" spans="1:14" x14ac:dyDescent="0.35">
      <c r="A34" s="1" t="s">
        <v>288</v>
      </c>
      <c r="B34" s="6" t="s">
        <v>8</v>
      </c>
      <c r="C34" s="6" t="s">
        <v>8</v>
      </c>
      <c r="D34" s="6" t="s">
        <v>8</v>
      </c>
      <c r="E34" s="6"/>
      <c r="F34" s="6" t="s">
        <v>8</v>
      </c>
      <c r="G34" s="6"/>
      <c r="H34" s="6" t="s">
        <v>8</v>
      </c>
      <c r="I34" s="6" t="s">
        <v>8</v>
      </c>
      <c r="J34" s="6"/>
      <c r="K34" s="15"/>
      <c r="M34" s="16"/>
    </row>
    <row r="35" spans="1:14" x14ac:dyDescent="0.35">
      <c r="A35" t="s">
        <v>8</v>
      </c>
      <c r="B35" s="6"/>
      <c r="C35" s="6"/>
      <c r="D35" s="6"/>
      <c r="E35" s="6"/>
      <c r="F35" s="6"/>
      <c r="G35" s="6"/>
      <c r="H35" s="6"/>
      <c r="I35" s="6"/>
      <c r="J35" s="6"/>
      <c r="K35" s="15"/>
      <c r="M35" s="16"/>
    </row>
    <row r="36" spans="1:14" x14ac:dyDescent="0.35">
      <c r="A36" s="1" t="s">
        <v>289</v>
      </c>
      <c r="B36" s="6">
        <v>0</v>
      </c>
      <c r="C36" s="6">
        <v>0</v>
      </c>
      <c r="D36" s="6">
        <v>0</v>
      </c>
      <c r="E36" s="6"/>
      <c r="F36" s="6">
        <v>0</v>
      </c>
      <c r="G36" s="6">
        <f>B36+E36</f>
        <v>0</v>
      </c>
      <c r="H36" s="6">
        <v>0</v>
      </c>
      <c r="I36" s="6">
        <v>0</v>
      </c>
      <c r="J36" s="6"/>
      <c r="K36" s="15">
        <v>0</v>
      </c>
      <c r="M36" s="16">
        <f>105000+7500</f>
        <v>112500</v>
      </c>
      <c r="N36" s="34" t="s">
        <v>597</v>
      </c>
    </row>
    <row r="37" spans="1:14" x14ac:dyDescent="0.35">
      <c r="A37" s="1" t="s">
        <v>290</v>
      </c>
      <c r="B37" s="6" t="s">
        <v>8</v>
      </c>
      <c r="C37" s="6" t="s">
        <v>8</v>
      </c>
      <c r="D37" s="6" t="s">
        <v>8</v>
      </c>
      <c r="E37" s="6"/>
      <c r="F37" s="6" t="s">
        <v>8</v>
      </c>
      <c r="G37" s="6"/>
      <c r="H37" s="6" t="s">
        <v>8</v>
      </c>
      <c r="I37" s="6" t="s">
        <v>8</v>
      </c>
      <c r="J37" s="6"/>
      <c r="K37" s="15"/>
      <c r="M37" s="16"/>
    </row>
    <row r="38" spans="1:14" x14ac:dyDescent="0.35">
      <c r="A38" t="s">
        <v>8</v>
      </c>
      <c r="B38" s="6"/>
      <c r="C38" s="6"/>
      <c r="D38" s="6"/>
      <c r="E38" s="6"/>
      <c r="F38" s="6"/>
      <c r="G38" s="6"/>
      <c r="H38" s="6"/>
      <c r="I38" s="6"/>
      <c r="J38" s="6"/>
      <c r="K38" s="15"/>
      <c r="M38" s="16"/>
    </row>
    <row r="39" spans="1:14" x14ac:dyDescent="0.35">
      <c r="A39" s="1" t="s">
        <v>122</v>
      </c>
      <c r="B39" s="6">
        <v>0</v>
      </c>
      <c r="C39" s="6">
        <v>0</v>
      </c>
      <c r="D39" s="6">
        <v>0</v>
      </c>
      <c r="E39" s="6"/>
      <c r="F39" s="6">
        <v>0</v>
      </c>
      <c r="G39" s="6">
        <f>B39+E39</f>
        <v>0</v>
      </c>
      <c r="H39" s="6">
        <v>0</v>
      </c>
      <c r="I39" s="6">
        <v>0</v>
      </c>
      <c r="J39" s="6"/>
      <c r="K39" s="15">
        <v>0</v>
      </c>
      <c r="M39" s="16">
        <v>0</v>
      </c>
    </row>
    <row r="40" spans="1:14" x14ac:dyDescent="0.35">
      <c r="A40" s="1" t="s">
        <v>291</v>
      </c>
      <c r="B40" s="6" t="s">
        <v>8</v>
      </c>
      <c r="C40" s="6" t="s">
        <v>8</v>
      </c>
      <c r="D40" s="6" t="s">
        <v>8</v>
      </c>
      <c r="E40" s="6"/>
      <c r="F40" s="6" t="s">
        <v>8</v>
      </c>
      <c r="G40" s="6"/>
      <c r="H40" s="6" t="s">
        <v>8</v>
      </c>
      <c r="I40" s="6" t="s">
        <v>8</v>
      </c>
      <c r="J40" s="6"/>
      <c r="K40" s="15"/>
      <c r="M40" s="16"/>
    </row>
    <row r="41" spans="1:14" x14ac:dyDescent="0.35">
      <c r="A41" t="s">
        <v>8</v>
      </c>
      <c r="B41" s="6"/>
      <c r="C41" s="6"/>
      <c r="D41" s="6"/>
      <c r="E41" s="6"/>
      <c r="F41" s="6"/>
      <c r="G41" s="6"/>
      <c r="H41" s="6"/>
      <c r="I41" s="6"/>
      <c r="J41" s="6"/>
      <c r="K41" s="15"/>
      <c r="M41" s="16"/>
    </row>
    <row r="42" spans="1:14" x14ac:dyDescent="0.35">
      <c r="A42" s="1" t="s">
        <v>54</v>
      </c>
      <c r="B42" s="6">
        <v>5500</v>
      </c>
      <c r="C42" s="6">
        <v>4500</v>
      </c>
      <c r="D42" s="6">
        <v>0</v>
      </c>
      <c r="E42" s="6">
        <v>-1000</v>
      </c>
      <c r="F42" s="6">
        <v>10000</v>
      </c>
      <c r="G42" s="6">
        <f>B42+E42</f>
        <v>4500</v>
      </c>
      <c r="H42" s="6">
        <v>3095.76</v>
      </c>
      <c r="I42" s="6">
        <v>6904.24</v>
      </c>
      <c r="J42" s="6"/>
      <c r="K42" s="15">
        <v>4500</v>
      </c>
      <c r="M42" s="16">
        <v>5500</v>
      </c>
    </row>
    <row r="43" spans="1:14" x14ac:dyDescent="0.35">
      <c r="A43" s="1" t="s">
        <v>292</v>
      </c>
      <c r="B43" s="6" t="s">
        <v>8</v>
      </c>
      <c r="C43" s="6" t="s">
        <v>8</v>
      </c>
      <c r="D43" s="6" t="s">
        <v>8</v>
      </c>
      <c r="E43" s="6"/>
      <c r="F43" s="6" t="s">
        <v>8</v>
      </c>
      <c r="G43" s="6"/>
      <c r="H43" s="6" t="s">
        <v>8</v>
      </c>
      <c r="I43" s="6" t="s">
        <v>8</v>
      </c>
      <c r="J43" s="6"/>
      <c r="K43" s="15"/>
      <c r="M43" s="16"/>
    </row>
    <row r="44" spans="1:14" x14ac:dyDescent="0.35">
      <c r="A44" t="s">
        <v>8</v>
      </c>
      <c r="B44" s="6"/>
      <c r="C44" s="6"/>
      <c r="D44" s="6"/>
      <c r="E44" s="6"/>
      <c r="F44" s="6"/>
      <c r="G44" s="6"/>
      <c r="H44" s="6"/>
      <c r="I44" s="6"/>
      <c r="J44" s="6"/>
      <c r="K44" s="15"/>
      <c r="M44" s="16"/>
    </row>
    <row r="45" spans="1:14" x14ac:dyDescent="0.35">
      <c r="A45" s="1" t="s">
        <v>56</v>
      </c>
      <c r="B45" s="6">
        <v>5500</v>
      </c>
      <c r="C45" s="6">
        <v>12000</v>
      </c>
      <c r="D45" s="6">
        <v>0</v>
      </c>
      <c r="E45" s="6">
        <v>6500</v>
      </c>
      <c r="F45" s="6">
        <v>17500</v>
      </c>
      <c r="G45" s="6">
        <f>B45+E45</f>
        <v>12000</v>
      </c>
      <c r="H45" s="6">
        <v>11536.37</v>
      </c>
      <c r="I45" s="6">
        <v>5963.63</v>
      </c>
      <c r="J45" s="6"/>
      <c r="K45" s="15">
        <v>12000</v>
      </c>
      <c r="M45" s="16">
        <v>6000</v>
      </c>
    </row>
    <row r="46" spans="1:14" x14ac:dyDescent="0.35">
      <c r="A46" s="1" t="s">
        <v>293</v>
      </c>
      <c r="B46" s="6" t="s">
        <v>8</v>
      </c>
      <c r="C46" s="6" t="s">
        <v>8</v>
      </c>
      <c r="D46" s="6" t="s">
        <v>8</v>
      </c>
      <c r="E46" s="6"/>
      <c r="F46" s="6" t="s">
        <v>8</v>
      </c>
      <c r="G46" s="6"/>
      <c r="H46" s="6" t="s">
        <v>8</v>
      </c>
      <c r="I46" s="6" t="s">
        <v>8</v>
      </c>
      <c r="J46" s="6"/>
      <c r="K46" s="15"/>
      <c r="M46" s="16"/>
    </row>
    <row r="47" spans="1:14" x14ac:dyDescent="0.35">
      <c r="A47" t="s">
        <v>8</v>
      </c>
      <c r="B47" s="6"/>
      <c r="C47" s="6"/>
      <c r="D47" s="6"/>
      <c r="E47" s="6"/>
      <c r="F47" s="6"/>
      <c r="G47" s="6"/>
      <c r="H47" s="6"/>
      <c r="I47" s="6"/>
      <c r="J47" s="6"/>
      <c r="K47" s="15"/>
      <c r="M47" s="16"/>
    </row>
    <row r="48" spans="1:14" x14ac:dyDescent="0.35">
      <c r="A48" s="1" t="s">
        <v>252</v>
      </c>
      <c r="B48" s="6">
        <v>5000</v>
      </c>
      <c r="C48" s="6">
        <v>2500</v>
      </c>
      <c r="D48" s="6">
        <v>0</v>
      </c>
      <c r="E48" s="6">
        <v>-2500</v>
      </c>
      <c r="F48" s="6">
        <v>7500</v>
      </c>
      <c r="G48" s="6">
        <f>B48+E48</f>
        <v>2500</v>
      </c>
      <c r="H48" s="6">
        <v>1415.37</v>
      </c>
      <c r="I48" s="6">
        <v>6084.63</v>
      </c>
      <c r="J48" s="6"/>
      <c r="K48" s="15">
        <v>2500</v>
      </c>
      <c r="M48" s="16">
        <v>13900</v>
      </c>
      <c r="N48" s="34" t="s">
        <v>600</v>
      </c>
    </row>
    <row r="49" spans="1:14" x14ac:dyDescent="0.35">
      <c r="A49" s="1" t="s">
        <v>294</v>
      </c>
      <c r="B49" s="6" t="s">
        <v>8</v>
      </c>
      <c r="C49" s="6" t="s">
        <v>8</v>
      </c>
      <c r="D49" s="6" t="s">
        <v>8</v>
      </c>
      <c r="E49" s="6"/>
      <c r="F49" s="6" t="s">
        <v>8</v>
      </c>
      <c r="G49" s="6"/>
      <c r="H49" s="6" t="s">
        <v>8</v>
      </c>
      <c r="I49" s="6" t="s">
        <v>8</v>
      </c>
      <c r="J49" s="6"/>
      <c r="K49" s="15"/>
      <c r="M49" s="16"/>
    </row>
    <row r="50" spans="1:14" x14ac:dyDescent="0.35">
      <c r="A50" t="s">
        <v>8</v>
      </c>
      <c r="B50" s="6"/>
      <c r="C50" s="6"/>
      <c r="D50" s="6"/>
      <c r="E50" s="6"/>
      <c r="F50" s="6"/>
      <c r="G50" s="6"/>
      <c r="H50" s="6"/>
      <c r="I50" s="6"/>
      <c r="J50" s="6"/>
      <c r="K50" s="15"/>
      <c r="M50" s="16"/>
    </row>
    <row r="51" spans="1:14" x14ac:dyDescent="0.35">
      <c r="A51" s="1" t="s">
        <v>254</v>
      </c>
      <c r="B51" s="6">
        <v>300</v>
      </c>
      <c r="C51" s="6">
        <v>0</v>
      </c>
      <c r="D51" s="6">
        <v>0</v>
      </c>
      <c r="E51" s="6"/>
      <c r="F51" s="6">
        <v>300</v>
      </c>
      <c r="G51" s="6">
        <f>B51+E51</f>
        <v>300</v>
      </c>
      <c r="H51" s="6">
        <v>893.59</v>
      </c>
      <c r="I51" s="6">
        <v>-593.59</v>
      </c>
      <c r="J51" s="6"/>
      <c r="K51" s="15">
        <v>1000</v>
      </c>
      <c r="M51" s="16">
        <v>1000</v>
      </c>
    </row>
    <row r="52" spans="1:14" x14ac:dyDescent="0.35">
      <c r="A52" s="1" t="s">
        <v>295</v>
      </c>
      <c r="B52" s="6" t="s">
        <v>8</v>
      </c>
      <c r="C52" s="6" t="s">
        <v>8</v>
      </c>
      <c r="D52" s="6" t="s">
        <v>8</v>
      </c>
      <c r="E52" s="6"/>
      <c r="F52" s="6" t="s">
        <v>8</v>
      </c>
      <c r="G52" s="6"/>
      <c r="H52" s="6" t="s">
        <v>8</v>
      </c>
      <c r="I52" s="6" t="s">
        <v>8</v>
      </c>
      <c r="J52" s="6"/>
      <c r="K52" s="15"/>
      <c r="M52" s="16"/>
    </row>
    <row r="53" spans="1:14" x14ac:dyDescent="0.35">
      <c r="A53" t="s">
        <v>8</v>
      </c>
      <c r="B53" s="6"/>
      <c r="C53" s="6"/>
      <c r="D53" s="6"/>
      <c r="E53" s="6"/>
      <c r="F53" s="6"/>
      <c r="G53" s="6"/>
      <c r="H53" s="6"/>
      <c r="I53" s="6"/>
      <c r="J53" s="6"/>
      <c r="K53" s="15"/>
      <c r="M53" s="16"/>
    </row>
    <row r="54" spans="1:14" x14ac:dyDescent="0.35">
      <c r="A54" s="1" t="s">
        <v>296</v>
      </c>
      <c r="B54" s="6">
        <v>4500</v>
      </c>
      <c r="C54" s="6">
        <v>0</v>
      </c>
      <c r="D54" s="6">
        <v>0</v>
      </c>
      <c r="E54" s="6"/>
      <c r="F54" s="6">
        <v>4500</v>
      </c>
      <c r="G54" s="6">
        <f>B54+E54</f>
        <v>4500</v>
      </c>
      <c r="H54" s="6">
        <v>4921.58</v>
      </c>
      <c r="I54" s="6">
        <v>-421.58</v>
      </c>
      <c r="J54" s="6"/>
      <c r="K54" s="15">
        <v>5500</v>
      </c>
      <c r="M54" s="16">
        <v>5500</v>
      </c>
      <c r="N54" s="34" t="s">
        <v>598</v>
      </c>
    </row>
    <row r="55" spans="1:14" x14ac:dyDescent="0.35">
      <c r="A55" s="1" t="s">
        <v>297</v>
      </c>
      <c r="B55" s="6" t="s">
        <v>8</v>
      </c>
      <c r="C55" s="6" t="s">
        <v>8</v>
      </c>
      <c r="D55" s="6" t="s">
        <v>8</v>
      </c>
      <c r="E55" s="6"/>
      <c r="F55" s="6" t="s">
        <v>8</v>
      </c>
      <c r="G55" s="6"/>
      <c r="H55" s="6" t="s">
        <v>8</v>
      </c>
      <c r="I55" s="6" t="s">
        <v>8</v>
      </c>
      <c r="J55" s="6"/>
      <c r="K55" s="15"/>
      <c r="M55" s="16"/>
    </row>
    <row r="56" spans="1:14" x14ac:dyDescent="0.35">
      <c r="A56" t="s">
        <v>8</v>
      </c>
      <c r="B56" s="6"/>
      <c r="C56" s="6"/>
      <c r="D56" s="6"/>
      <c r="E56" s="6"/>
      <c r="F56" s="6"/>
      <c r="G56" s="6"/>
      <c r="H56" s="6"/>
      <c r="I56" s="6"/>
      <c r="J56" s="6"/>
      <c r="K56" s="15"/>
      <c r="M56" s="16"/>
    </row>
    <row r="57" spans="1:14" x14ac:dyDescent="0.35">
      <c r="A57" s="1" t="s">
        <v>298</v>
      </c>
      <c r="B57" s="6">
        <v>15000</v>
      </c>
      <c r="C57" s="6">
        <v>0</v>
      </c>
      <c r="D57" s="6">
        <v>0</v>
      </c>
      <c r="E57" s="6"/>
      <c r="F57" s="6">
        <v>15000</v>
      </c>
      <c r="G57" s="6">
        <f>B57+E57</f>
        <v>15000</v>
      </c>
      <c r="H57" s="6">
        <v>14575.21</v>
      </c>
      <c r="I57" s="6">
        <v>424.79</v>
      </c>
      <c r="J57" s="6"/>
      <c r="K57" s="15">
        <v>15000</v>
      </c>
      <c r="M57" s="16">
        <v>19500</v>
      </c>
      <c r="N57" s="34" t="s">
        <v>599</v>
      </c>
    </row>
    <row r="58" spans="1:14" x14ac:dyDescent="0.35">
      <c r="A58" s="1" t="s">
        <v>299</v>
      </c>
      <c r="B58" s="6" t="s">
        <v>8</v>
      </c>
      <c r="C58" s="6" t="s">
        <v>8</v>
      </c>
      <c r="D58" s="6" t="s">
        <v>8</v>
      </c>
      <c r="E58" s="6"/>
      <c r="F58" s="6" t="s">
        <v>8</v>
      </c>
      <c r="G58" s="6"/>
      <c r="H58" s="6" t="s">
        <v>8</v>
      </c>
      <c r="I58" s="6" t="s">
        <v>8</v>
      </c>
      <c r="J58" s="6"/>
      <c r="K58" s="15"/>
      <c r="M58" s="16"/>
    </row>
    <row r="59" spans="1:14" x14ac:dyDescent="0.35">
      <c r="A59" t="s">
        <v>8</v>
      </c>
      <c r="B59" s="6"/>
      <c r="C59" s="6"/>
      <c r="D59" s="6"/>
      <c r="E59" s="6"/>
      <c r="F59" s="6"/>
      <c r="G59" s="6"/>
      <c r="H59" s="6"/>
      <c r="I59" s="6"/>
      <c r="J59" s="6"/>
      <c r="K59" s="15"/>
      <c r="M59" s="16"/>
    </row>
    <row r="60" spans="1:14" x14ac:dyDescent="0.35">
      <c r="A60" s="1" t="s">
        <v>300</v>
      </c>
      <c r="B60" s="6">
        <v>0</v>
      </c>
      <c r="C60" s="6">
        <v>0</v>
      </c>
      <c r="D60" s="6">
        <v>0</v>
      </c>
      <c r="E60" s="6"/>
      <c r="F60" s="6">
        <v>0</v>
      </c>
      <c r="G60" s="6">
        <f>B60+E60</f>
        <v>0</v>
      </c>
      <c r="H60" s="6">
        <v>0</v>
      </c>
      <c r="I60" s="6">
        <v>0</v>
      </c>
      <c r="J60" s="6"/>
      <c r="K60" s="15">
        <v>0</v>
      </c>
      <c r="M60" s="16">
        <v>0</v>
      </c>
      <c r="N60" s="59" t="s">
        <v>615</v>
      </c>
    </row>
    <row r="61" spans="1:14" x14ac:dyDescent="0.35">
      <c r="A61" s="1" t="s">
        <v>301</v>
      </c>
      <c r="B61" s="6" t="s">
        <v>8</v>
      </c>
      <c r="C61" s="6" t="s">
        <v>8</v>
      </c>
      <c r="D61" s="6" t="s">
        <v>8</v>
      </c>
      <c r="E61" s="6"/>
      <c r="F61" s="6" t="s">
        <v>8</v>
      </c>
      <c r="G61" s="6"/>
      <c r="H61" s="6" t="s">
        <v>8</v>
      </c>
      <c r="I61" s="6" t="s">
        <v>8</v>
      </c>
      <c r="J61" s="6"/>
      <c r="K61" s="15"/>
      <c r="M61" s="16"/>
    </row>
    <row r="62" spans="1:14" x14ac:dyDescent="0.35">
      <c r="A62" t="s">
        <v>8</v>
      </c>
      <c r="B62" s="6"/>
      <c r="C62" s="6"/>
      <c r="D62" s="6"/>
      <c r="E62" s="6"/>
      <c r="F62" s="6"/>
      <c r="G62" s="6"/>
      <c r="H62" s="6"/>
      <c r="I62" s="6"/>
      <c r="J62" s="6"/>
      <c r="K62" s="15"/>
      <c r="M62" s="16"/>
    </row>
    <row r="63" spans="1:14" x14ac:dyDescent="0.35">
      <c r="A63" s="1" t="s">
        <v>302</v>
      </c>
      <c r="B63" s="6">
        <v>0</v>
      </c>
      <c r="C63" s="6">
        <v>0</v>
      </c>
      <c r="D63" s="6">
        <v>0</v>
      </c>
      <c r="E63" s="6"/>
      <c r="F63" s="6">
        <v>0</v>
      </c>
      <c r="G63" s="6">
        <f>B63+E63</f>
        <v>0</v>
      </c>
      <c r="H63" s="6">
        <v>0</v>
      </c>
      <c r="I63" s="6">
        <v>0</v>
      </c>
      <c r="J63" s="6"/>
      <c r="K63" s="15">
        <v>0</v>
      </c>
      <c r="M63" s="16">
        <v>0</v>
      </c>
      <c r="N63" s="59" t="s">
        <v>615</v>
      </c>
    </row>
    <row r="64" spans="1:14" x14ac:dyDescent="0.35">
      <c r="A64" s="1" t="s">
        <v>303</v>
      </c>
      <c r="B64" s="6" t="s">
        <v>8</v>
      </c>
      <c r="C64" s="6" t="s">
        <v>8</v>
      </c>
      <c r="D64" s="6" t="s">
        <v>8</v>
      </c>
      <c r="E64" s="6"/>
      <c r="F64" s="6" t="s">
        <v>8</v>
      </c>
      <c r="G64" s="6"/>
      <c r="H64" s="6" t="s">
        <v>8</v>
      </c>
      <c r="I64" s="6" t="s">
        <v>8</v>
      </c>
      <c r="J64" s="6"/>
      <c r="K64" s="15"/>
      <c r="M64" s="16"/>
    </row>
    <row r="65" spans="1:13" x14ac:dyDescent="0.35">
      <c r="A65" t="s">
        <v>8</v>
      </c>
      <c r="B65" s="6"/>
      <c r="C65" s="6"/>
      <c r="D65" s="6"/>
      <c r="E65" s="6"/>
      <c r="F65" s="6"/>
      <c r="G65" s="6"/>
      <c r="H65" s="6"/>
      <c r="I65" s="6"/>
      <c r="J65" s="6"/>
      <c r="K65" s="15"/>
      <c r="M65" s="16"/>
    </row>
    <row r="66" spans="1:13" x14ac:dyDescent="0.35">
      <c r="A66" s="1" t="s">
        <v>304</v>
      </c>
      <c r="B66" s="6">
        <v>0</v>
      </c>
      <c r="C66" s="6">
        <v>0</v>
      </c>
      <c r="D66" s="6">
        <v>0</v>
      </c>
      <c r="E66" s="6"/>
      <c r="F66" s="6">
        <v>0</v>
      </c>
      <c r="G66" s="6">
        <f>B66+E66</f>
        <v>0</v>
      </c>
      <c r="H66" s="6">
        <v>0</v>
      </c>
      <c r="I66" s="6">
        <v>0</v>
      </c>
      <c r="J66" s="6"/>
      <c r="K66" s="15">
        <v>0</v>
      </c>
      <c r="M66" s="16">
        <v>0</v>
      </c>
    </row>
    <row r="67" spans="1:13" x14ac:dyDescent="0.35">
      <c r="A67" s="1" t="s">
        <v>305</v>
      </c>
      <c r="B67" s="6" t="s">
        <v>8</v>
      </c>
      <c r="C67" s="6" t="s">
        <v>8</v>
      </c>
      <c r="D67" s="6" t="s">
        <v>8</v>
      </c>
      <c r="E67" s="6"/>
      <c r="F67" s="6" t="s">
        <v>8</v>
      </c>
      <c r="G67" s="6"/>
      <c r="H67" s="6" t="s">
        <v>8</v>
      </c>
      <c r="I67" s="6" t="s">
        <v>8</v>
      </c>
      <c r="J67" s="6"/>
      <c r="K67" s="15"/>
      <c r="M67" s="16"/>
    </row>
    <row r="68" spans="1:13" x14ac:dyDescent="0.35">
      <c r="A68" t="s">
        <v>8</v>
      </c>
      <c r="B68" s="6"/>
      <c r="C68" s="6"/>
      <c r="D68" s="6"/>
      <c r="E68" s="6"/>
      <c r="F68" s="6"/>
      <c r="G68" s="6"/>
      <c r="H68" s="6"/>
      <c r="I68" s="6"/>
      <c r="J68" s="6"/>
      <c r="K68" s="15"/>
      <c r="M68" s="16"/>
    </row>
    <row r="69" spans="1:13" x14ac:dyDescent="0.35">
      <c r="A69" s="1" t="s">
        <v>306</v>
      </c>
      <c r="B69" s="6">
        <v>0</v>
      </c>
      <c r="C69" s="6">
        <v>0</v>
      </c>
      <c r="D69" s="6">
        <v>0</v>
      </c>
      <c r="E69" s="6"/>
      <c r="F69" s="6">
        <v>0</v>
      </c>
      <c r="G69" s="6">
        <f>B69+E69</f>
        <v>0</v>
      </c>
      <c r="H69" s="6">
        <v>0</v>
      </c>
      <c r="I69" s="6">
        <v>0</v>
      </c>
      <c r="J69" s="6"/>
      <c r="K69" s="15">
        <v>0</v>
      </c>
      <c r="M69" s="16">
        <v>0</v>
      </c>
    </row>
    <row r="70" spans="1:13" x14ac:dyDescent="0.35">
      <c r="A70" s="1" t="s">
        <v>307</v>
      </c>
      <c r="B70" s="6" t="s">
        <v>8</v>
      </c>
      <c r="C70" s="6" t="s">
        <v>8</v>
      </c>
      <c r="D70" s="6" t="s">
        <v>8</v>
      </c>
      <c r="E70" s="6"/>
      <c r="F70" s="6" t="s">
        <v>8</v>
      </c>
      <c r="G70" s="6"/>
      <c r="H70" s="6" t="s">
        <v>8</v>
      </c>
      <c r="I70" s="6" t="s">
        <v>8</v>
      </c>
      <c r="J70" s="6"/>
      <c r="K70" s="15"/>
      <c r="M70" s="62">
        <f>SUM(M3:M69)</f>
        <v>307186.50983999996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902EE-D3E3-42C4-9C17-9D21A460F8CE}">
  <sheetPr>
    <pageSetUpPr fitToPage="1"/>
  </sheetPr>
  <dimension ref="A1:Q11"/>
  <sheetViews>
    <sheetView topLeftCell="D1" workbookViewId="0">
      <selection activeCell="Q2" sqref="Q2"/>
    </sheetView>
  </sheetViews>
  <sheetFormatPr defaultRowHeight="14.5" x14ac:dyDescent="0.35"/>
  <cols>
    <col min="1" max="1" width="21.1796875" bestFit="1" customWidth="1"/>
    <col min="2" max="2" width="17.1796875" bestFit="1" customWidth="1"/>
    <col min="3" max="3" width="17" bestFit="1" customWidth="1"/>
    <col min="4" max="4" width="11" bestFit="1" customWidth="1"/>
    <col min="5" max="5" width="8.54296875" bestFit="1" customWidth="1"/>
    <col min="6" max="6" width="13.90625" bestFit="1" customWidth="1"/>
    <col min="7" max="7" width="9.90625" bestFit="1" customWidth="1"/>
    <col min="8" max="8" width="17.26953125" bestFit="1" customWidth="1"/>
    <col min="9" max="9" width="11" bestFit="1" customWidth="1"/>
    <col min="11" max="11" width="16.08984375" bestFit="1" customWidth="1"/>
    <col min="13" max="13" width="15.90625" bestFit="1" customWidth="1"/>
    <col min="14" max="14" width="6.08984375" bestFit="1" customWidth="1"/>
    <col min="17" max="17" width="11.81640625" bestFit="1" customWidth="1"/>
  </cols>
  <sheetData>
    <row r="1" spans="1:17" ht="58" x14ac:dyDescent="0.35">
      <c r="A1" s="2" t="s">
        <v>0</v>
      </c>
      <c r="B1" s="25" t="s">
        <v>1</v>
      </c>
      <c r="C1" s="4" t="s">
        <v>2</v>
      </c>
      <c r="D1" s="4" t="s">
        <v>3</v>
      </c>
      <c r="E1" s="7" t="s">
        <v>586</v>
      </c>
      <c r="F1" s="4" t="s">
        <v>4</v>
      </c>
      <c r="G1" s="7" t="s">
        <v>585</v>
      </c>
      <c r="H1" s="25" t="s">
        <v>5</v>
      </c>
      <c r="I1" s="4" t="s">
        <v>6</v>
      </c>
      <c r="J1" s="4"/>
      <c r="K1" s="26" t="s">
        <v>589</v>
      </c>
      <c r="M1" s="27" t="s">
        <v>588</v>
      </c>
      <c r="N1" s="10" t="s">
        <v>590</v>
      </c>
      <c r="Q1" s="28" t="s">
        <v>610</v>
      </c>
    </row>
    <row r="2" spans="1:17" x14ac:dyDescent="0.3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2"/>
      <c r="L2" s="13"/>
      <c r="M2" s="14" t="s">
        <v>965</v>
      </c>
    </row>
    <row r="4" spans="1:17" x14ac:dyDescent="0.35">
      <c r="A4" s="1" t="s">
        <v>308</v>
      </c>
      <c r="B4" s="6">
        <v>760265</v>
      </c>
      <c r="C4" s="6">
        <v>23209</v>
      </c>
      <c r="D4" s="6">
        <v>0</v>
      </c>
      <c r="E4" s="6"/>
      <c r="F4" s="6">
        <v>23209</v>
      </c>
      <c r="G4" s="6">
        <f>B4+E4</f>
        <v>760265</v>
      </c>
      <c r="H4" s="6">
        <v>23209</v>
      </c>
      <c r="I4" s="6">
        <v>0</v>
      </c>
      <c r="J4" s="6"/>
      <c r="K4" s="15">
        <v>23209</v>
      </c>
      <c r="M4" s="16">
        <v>500000</v>
      </c>
    </row>
    <row r="5" spans="1:17" x14ac:dyDescent="0.35">
      <c r="A5" s="1" t="s">
        <v>309</v>
      </c>
      <c r="B5" s="6" t="s">
        <v>8</v>
      </c>
      <c r="C5" s="6" t="s">
        <v>8</v>
      </c>
      <c r="D5" s="6" t="s">
        <v>8</v>
      </c>
      <c r="E5" s="6"/>
      <c r="F5" s="6" t="s">
        <v>8</v>
      </c>
      <c r="G5" s="6"/>
      <c r="H5" s="6" t="s">
        <v>8</v>
      </c>
      <c r="I5" s="6" t="s">
        <v>8</v>
      </c>
      <c r="J5" s="6"/>
      <c r="K5" s="15"/>
      <c r="M5" s="16"/>
    </row>
    <row r="6" spans="1:17" x14ac:dyDescent="0.35">
      <c r="A6" t="s">
        <v>8</v>
      </c>
      <c r="B6" s="6"/>
      <c r="C6" s="6"/>
      <c r="D6" s="6"/>
      <c r="E6" s="6"/>
      <c r="F6" s="6"/>
      <c r="G6" s="6"/>
      <c r="H6" s="6"/>
      <c r="I6" s="6"/>
      <c r="J6" s="6"/>
      <c r="K6" s="15"/>
      <c r="M6" s="16"/>
    </row>
    <row r="7" spans="1:17" x14ac:dyDescent="0.35">
      <c r="A7" s="1" t="s">
        <v>310</v>
      </c>
      <c r="B7" s="6">
        <v>0</v>
      </c>
      <c r="C7" s="6">
        <v>0</v>
      </c>
      <c r="D7" s="6">
        <v>0</v>
      </c>
      <c r="E7" s="6"/>
      <c r="F7" s="6">
        <v>0</v>
      </c>
      <c r="G7" s="6">
        <f>B7+E7</f>
        <v>0</v>
      </c>
      <c r="H7" s="6">
        <v>0</v>
      </c>
      <c r="I7" s="6">
        <v>0</v>
      </c>
      <c r="J7" s="6"/>
      <c r="K7" s="15">
        <v>0</v>
      </c>
      <c r="M7" s="16">
        <v>50000</v>
      </c>
    </row>
    <row r="8" spans="1:17" x14ac:dyDescent="0.35">
      <c r="A8" s="1" t="s">
        <v>311</v>
      </c>
      <c r="B8" s="6" t="s">
        <v>8</v>
      </c>
      <c r="C8" s="6" t="s">
        <v>8</v>
      </c>
      <c r="D8" s="6" t="s">
        <v>8</v>
      </c>
      <c r="E8" s="6"/>
      <c r="F8" s="6" t="s">
        <v>8</v>
      </c>
      <c r="G8" s="6"/>
      <c r="H8" s="6" t="s">
        <v>8</v>
      </c>
      <c r="I8" s="6" t="s">
        <v>8</v>
      </c>
      <c r="J8" s="6"/>
      <c r="K8" s="15"/>
      <c r="M8" s="16"/>
    </row>
    <row r="9" spans="1:17" x14ac:dyDescent="0.35">
      <c r="A9" t="s">
        <v>8</v>
      </c>
      <c r="B9" s="6"/>
      <c r="C9" s="6"/>
      <c r="D9" s="6"/>
      <c r="E9" s="6"/>
      <c r="F9" s="6"/>
      <c r="G9" s="6"/>
      <c r="H9" s="6"/>
      <c r="I9" s="6"/>
      <c r="J9" s="6"/>
      <c r="K9" s="15"/>
      <c r="M9" s="16"/>
    </row>
    <row r="10" spans="1:17" x14ac:dyDescent="0.35">
      <c r="A10" s="1" t="s">
        <v>110</v>
      </c>
      <c r="B10" s="6">
        <v>0</v>
      </c>
      <c r="C10" s="6">
        <v>0</v>
      </c>
      <c r="D10" s="6">
        <v>0</v>
      </c>
      <c r="E10" s="6"/>
      <c r="F10" s="6">
        <v>0</v>
      </c>
      <c r="G10" s="6">
        <f>B10+E10</f>
        <v>0</v>
      </c>
      <c r="H10" s="6">
        <v>0</v>
      </c>
      <c r="I10" s="6">
        <v>0</v>
      </c>
      <c r="J10" s="6"/>
      <c r="K10" s="15">
        <v>0</v>
      </c>
      <c r="M10" s="16">
        <v>0</v>
      </c>
    </row>
    <row r="11" spans="1:17" x14ac:dyDescent="0.35">
      <c r="A11" s="1" t="s">
        <v>312</v>
      </c>
      <c r="B11" s="6" t="s">
        <v>8</v>
      </c>
      <c r="C11" s="6" t="s">
        <v>8</v>
      </c>
      <c r="D11" s="6" t="s">
        <v>8</v>
      </c>
      <c r="E11" s="6"/>
      <c r="F11" s="6" t="s">
        <v>8</v>
      </c>
      <c r="G11" s="6"/>
      <c r="H11" s="6" t="s">
        <v>8</v>
      </c>
      <c r="I11" s="6" t="s">
        <v>8</v>
      </c>
      <c r="J11" s="6"/>
      <c r="K11" s="15"/>
      <c r="M11" s="62">
        <f>SUM(M3:M10)</f>
        <v>550000</v>
      </c>
    </row>
  </sheetData>
  <pageMargins left="0.7" right="0.7" top="0.75" bottom="0.75" header="0.3" footer="0.3"/>
  <pageSetup scale="4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C763-FE17-4081-9479-D8FDEA16FB33}">
  <sheetPr>
    <pageSetUpPr fitToPage="1"/>
  </sheetPr>
  <dimension ref="A1:Q97"/>
  <sheetViews>
    <sheetView topLeftCell="F1" workbookViewId="0">
      <selection activeCell="N3" sqref="N3"/>
    </sheetView>
  </sheetViews>
  <sheetFormatPr defaultRowHeight="14.5" x14ac:dyDescent="0.35"/>
  <cols>
    <col min="1" max="1" width="30.54296875" bestFit="1" customWidth="1"/>
    <col min="2" max="2" width="17.1796875" bestFit="1" customWidth="1"/>
    <col min="3" max="3" width="17" bestFit="1" customWidth="1"/>
    <col min="4" max="4" width="11" bestFit="1" customWidth="1"/>
    <col min="5" max="5" width="9.90625" bestFit="1" customWidth="1"/>
    <col min="6" max="6" width="13.90625" bestFit="1" customWidth="1"/>
    <col min="7" max="7" width="9.90625" bestFit="1" customWidth="1"/>
    <col min="8" max="8" width="17.26953125" bestFit="1" customWidth="1"/>
    <col min="9" max="9" width="11" bestFit="1" customWidth="1"/>
    <col min="11" max="11" width="16.08984375" bestFit="1" customWidth="1"/>
    <col min="13" max="13" width="15.90625" bestFit="1" customWidth="1"/>
    <col min="14" max="14" width="37.1796875" bestFit="1" customWidth="1"/>
    <col min="17" max="17" width="11.81640625" bestFit="1" customWidth="1"/>
  </cols>
  <sheetData>
    <row r="1" spans="1:17" ht="58" x14ac:dyDescent="0.35">
      <c r="A1" s="2" t="s">
        <v>0</v>
      </c>
      <c r="B1" s="25" t="s">
        <v>1</v>
      </c>
      <c r="C1" s="4" t="s">
        <v>2</v>
      </c>
      <c r="D1" s="4" t="s">
        <v>3</v>
      </c>
      <c r="E1" s="7" t="s">
        <v>586</v>
      </c>
      <c r="F1" s="4" t="s">
        <v>4</v>
      </c>
      <c r="G1" s="7" t="s">
        <v>585</v>
      </c>
      <c r="H1" s="25" t="s">
        <v>5</v>
      </c>
      <c r="I1" s="4" t="s">
        <v>6</v>
      </c>
      <c r="J1" s="4"/>
      <c r="K1" s="26" t="s">
        <v>589</v>
      </c>
      <c r="M1" s="27" t="s">
        <v>588</v>
      </c>
      <c r="N1" s="10" t="s">
        <v>590</v>
      </c>
      <c r="Q1" s="28" t="s">
        <v>610</v>
      </c>
    </row>
    <row r="2" spans="1:17" x14ac:dyDescent="0.3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2"/>
      <c r="L2" s="13"/>
      <c r="M2" s="14" t="s">
        <v>965</v>
      </c>
    </row>
    <row r="3" spans="1:17" x14ac:dyDescent="0.35">
      <c r="A3" s="1" t="s">
        <v>313</v>
      </c>
      <c r="B3" s="6">
        <v>55004</v>
      </c>
      <c r="C3" s="6">
        <v>0</v>
      </c>
      <c r="D3" s="6">
        <v>0</v>
      </c>
      <c r="E3" s="6"/>
      <c r="F3" s="6">
        <v>55004</v>
      </c>
      <c r="G3" s="6">
        <f>B3+E3</f>
        <v>55004</v>
      </c>
      <c r="H3" s="6">
        <v>47528.84</v>
      </c>
      <c r="I3" s="6">
        <v>7475.16</v>
      </c>
      <c r="J3" s="6"/>
      <c r="K3" s="16">
        <f>H3/21*26</f>
        <v>58845.230476190467</v>
      </c>
      <c r="M3" s="16">
        <f>120045.2-M6</f>
        <v>118045.2</v>
      </c>
      <c r="Q3" s="9">
        <f>M3</f>
        <v>118045.2</v>
      </c>
    </row>
    <row r="4" spans="1:17" x14ac:dyDescent="0.35">
      <c r="A4" s="1" t="s">
        <v>314</v>
      </c>
      <c r="B4" s="6" t="s">
        <v>8</v>
      </c>
      <c r="C4" s="6" t="s">
        <v>8</v>
      </c>
      <c r="D4" s="6" t="s">
        <v>8</v>
      </c>
      <c r="E4" s="6"/>
      <c r="F4" s="6" t="s">
        <v>8</v>
      </c>
      <c r="G4" s="6"/>
      <c r="H4" s="6" t="s">
        <v>8</v>
      </c>
      <c r="I4" s="6" t="s">
        <v>8</v>
      </c>
      <c r="J4" s="6"/>
      <c r="K4" s="15"/>
      <c r="M4" s="16"/>
    </row>
    <row r="5" spans="1:17" x14ac:dyDescent="0.35">
      <c r="A5" t="s">
        <v>8</v>
      </c>
      <c r="B5" s="6"/>
      <c r="C5" s="6"/>
      <c r="D5" s="6"/>
      <c r="E5" s="6"/>
      <c r="F5" s="6"/>
      <c r="G5" s="6"/>
      <c r="H5" s="6"/>
      <c r="I5" s="6"/>
      <c r="J5" s="6"/>
      <c r="K5" s="15"/>
      <c r="M5" s="16"/>
    </row>
    <row r="6" spans="1:17" x14ac:dyDescent="0.35">
      <c r="A6" t="s">
        <v>12</v>
      </c>
      <c r="B6" s="6">
        <v>5000</v>
      </c>
      <c r="C6" s="6"/>
      <c r="D6" s="6"/>
      <c r="E6" s="6"/>
      <c r="F6" s="6"/>
      <c r="G6" s="6">
        <f>B6+E6</f>
        <v>5000</v>
      </c>
      <c r="H6" s="6"/>
      <c r="I6" s="6"/>
      <c r="J6" s="6"/>
      <c r="K6" s="16">
        <f>H6/21*26</f>
        <v>0</v>
      </c>
      <c r="M6" s="16">
        <v>2000</v>
      </c>
      <c r="Q6" s="9">
        <f>M6</f>
        <v>2000</v>
      </c>
    </row>
    <row r="7" spans="1:17" x14ac:dyDescent="0.35">
      <c r="A7" t="s">
        <v>961</v>
      </c>
      <c r="B7" s="6"/>
      <c r="C7" s="6"/>
      <c r="D7" s="6"/>
      <c r="E7" s="6"/>
      <c r="F7" s="6"/>
      <c r="G7" s="6"/>
      <c r="H7" s="6"/>
      <c r="I7" s="6"/>
      <c r="J7" s="6"/>
      <c r="K7" s="16"/>
      <c r="M7" s="16"/>
      <c r="Q7" s="9"/>
    </row>
    <row r="8" spans="1:17" x14ac:dyDescent="0.35">
      <c r="B8" s="6"/>
      <c r="C8" s="6"/>
      <c r="D8" s="6"/>
      <c r="E8" s="6"/>
      <c r="F8" s="6"/>
      <c r="G8" s="6"/>
      <c r="H8" s="6"/>
      <c r="I8" s="6"/>
      <c r="J8" s="6"/>
      <c r="K8" s="15"/>
      <c r="M8" s="16"/>
    </row>
    <row r="9" spans="1:17" x14ac:dyDescent="0.35">
      <c r="A9" s="1" t="s">
        <v>315</v>
      </c>
      <c r="B9" s="6">
        <v>0</v>
      </c>
      <c r="C9" s="6">
        <v>0</v>
      </c>
      <c r="D9" s="6">
        <v>0</v>
      </c>
      <c r="E9" s="6"/>
      <c r="F9" s="6">
        <v>0</v>
      </c>
      <c r="G9" s="6">
        <f>B9+E9</f>
        <v>0</v>
      </c>
      <c r="H9" s="6">
        <v>0</v>
      </c>
      <c r="I9" s="6">
        <v>0</v>
      </c>
      <c r="J9" s="6"/>
      <c r="K9" s="15">
        <v>0</v>
      </c>
      <c r="M9" s="16">
        <v>0</v>
      </c>
      <c r="N9" s="59" t="s">
        <v>615</v>
      </c>
    </row>
    <row r="10" spans="1:17" x14ac:dyDescent="0.35">
      <c r="A10" s="1" t="s">
        <v>316</v>
      </c>
      <c r="B10" s="6" t="s">
        <v>8</v>
      </c>
      <c r="C10" s="6" t="s">
        <v>8</v>
      </c>
      <c r="D10" s="6" t="s">
        <v>8</v>
      </c>
      <c r="E10" s="6"/>
      <c r="F10" s="6" t="s">
        <v>8</v>
      </c>
      <c r="G10" s="6"/>
      <c r="H10" s="6" t="s">
        <v>8</v>
      </c>
      <c r="I10" s="6" t="s">
        <v>8</v>
      </c>
      <c r="J10" s="6"/>
      <c r="K10" s="15"/>
      <c r="M10" s="16"/>
    </row>
    <row r="11" spans="1:17" x14ac:dyDescent="0.35">
      <c r="A1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15"/>
      <c r="M11" s="16"/>
    </row>
    <row r="12" spans="1:17" x14ac:dyDescent="0.35">
      <c r="A12" s="1" t="s">
        <v>65</v>
      </c>
      <c r="B12" s="6">
        <v>4208</v>
      </c>
      <c r="C12" s="6">
        <v>0</v>
      </c>
      <c r="D12" s="6">
        <v>0</v>
      </c>
      <c r="E12" s="6"/>
      <c r="F12" s="6">
        <v>4208</v>
      </c>
      <c r="G12" s="6">
        <f>B12+E12</f>
        <v>4208</v>
      </c>
      <c r="H12" s="6">
        <v>3635.96</v>
      </c>
      <c r="I12" s="6">
        <v>572.04</v>
      </c>
      <c r="J12" s="6"/>
      <c r="K12" s="16">
        <f>H12/21*26</f>
        <v>4501.6647619047617</v>
      </c>
      <c r="M12" s="16">
        <v>7537.7592000000004</v>
      </c>
      <c r="Q12" s="9">
        <f>M12</f>
        <v>7537.7592000000004</v>
      </c>
    </row>
    <row r="13" spans="1:17" x14ac:dyDescent="0.35">
      <c r="A13" s="1" t="s">
        <v>317</v>
      </c>
      <c r="B13" s="6" t="s">
        <v>8</v>
      </c>
      <c r="C13" s="6" t="s">
        <v>8</v>
      </c>
      <c r="D13" s="6" t="s">
        <v>8</v>
      </c>
      <c r="E13" s="6"/>
      <c r="F13" s="6" t="s">
        <v>8</v>
      </c>
      <c r="G13" s="6"/>
      <c r="H13" s="6" t="s">
        <v>8</v>
      </c>
      <c r="I13" s="6" t="s">
        <v>8</v>
      </c>
      <c r="J13" s="6"/>
      <c r="K13" s="15"/>
      <c r="M13" s="16"/>
    </row>
    <row r="14" spans="1:17" x14ac:dyDescent="0.35">
      <c r="A14" t="s">
        <v>8</v>
      </c>
      <c r="B14" s="6"/>
      <c r="C14" s="6"/>
      <c r="D14" s="6"/>
      <c r="E14" s="6"/>
      <c r="F14" s="6"/>
      <c r="G14" s="6"/>
      <c r="H14" s="6"/>
      <c r="I14" s="6"/>
      <c r="J14" s="6"/>
      <c r="K14" s="15"/>
      <c r="M14" s="16"/>
    </row>
    <row r="15" spans="1:17" x14ac:dyDescent="0.35">
      <c r="A15" s="1" t="s">
        <v>318</v>
      </c>
      <c r="B15" s="6">
        <v>0</v>
      </c>
      <c r="C15" s="6">
        <v>0</v>
      </c>
      <c r="D15" s="6">
        <v>0</v>
      </c>
      <c r="E15" s="6"/>
      <c r="F15" s="6">
        <v>0</v>
      </c>
      <c r="G15" s="6">
        <f>B15+E15</f>
        <v>0</v>
      </c>
      <c r="H15" s="6">
        <v>0</v>
      </c>
      <c r="I15" s="6">
        <v>0</v>
      </c>
      <c r="J15" s="6"/>
      <c r="K15" s="15">
        <v>0</v>
      </c>
      <c r="M15" s="16">
        <v>0</v>
      </c>
      <c r="N15" s="59" t="s">
        <v>615</v>
      </c>
    </row>
    <row r="16" spans="1:17" x14ac:dyDescent="0.35">
      <c r="A16" s="1" t="s">
        <v>319</v>
      </c>
      <c r="B16" s="6" t="s">
        <v>8</v>
      </c>
      <c r="C16" s="6" t="s">
        <v>8</v>
      </c>
      <c r="D16" s="6" t="s">
        <v>8</v>
      </c>
      <c r="E16" s="6"/>
      <c r="F16" s="6" t="s">
        <v>8</v>
      </c>
      <c r="G16" s="6"/>
      <c r="H16" s="6" t="s">
        <v>8</v>
      </c>
      <c r="I16" s="6" t="s">
        <v>8</v>
      </c>
      <c r="J16" s="6"/>
      <c r="K16" s="15"/>
      <c r="M16" s="16"/>
    </row>
    <row r="17" spans="1:17" x14ac:dyDescent="0.35">
      <c r="A17" t="s">
        <v>8</v>
      </c>
      <c r="B17" s="6"/>
      <c r="C17" s="6"/>
      <c r="D17" s="6"/>
      <c r="E17" s="6"/>
      <c r="F17" s="6"/>
      <c r="G17" s="6"/>
      <c r="H17" s="6"/>
      <c r="I17" s="6"/>
      <c r="J17" s="6"/>
      <c r="K17" s="15"/>
      <c r="M17" s="16"/>
    </row>
    <row r="18" spans="1:17" x14ac:dyDescent="0.35">
      <c r="A18" s="1" t="s">
        <v>16</v>
      </c>
      <c r="B18" s="6">
        <v>2778</v>
      </c>
      <c r="C18" s="6">
        <v>0</v>
      </c>
      <c r="D18" s="6">
        <v>0</v>
      </c>
      <c r="E18" s="6"/>
      <c r="F18" s="6">
        <v>2778</v>
      </c>
      <c r="G18" s="6">
        <f>B18+E18</f>
        <v>2778</v>
      </c>
      <c r="H18" s="6">
        <v>2422.1</v>
      </c>
      <c r="I18" s="6">
        <v>355.9</v>
      </c>
      <c r="J18" s="6"/>
      <c r="K18" s="16">
        <f>H18/21*26</f>
        <v>2998.7904761904761</v>
      </c>
      <c r="M18" s="16">
        <v>4837.9604799999997</v>
      </c>
      <c r="Q18" s="9">
        <f>M18</f>
        <v>4837.9604799999997</v>
      </c>
    </row>
    <row r="19" spans="1:17" x14ac:dyDescent="0.35">
      <c r="A19" s="1" t="s">
        <v>320</v>
      </c>
      <c r="B19" s="6" t="s">
        <v>8</v>
      </c>
      <c r="C19" s="6" t="s">
        <v>8</v>
      </c>
      <c r="D19" s="6" t="s">
        <v>8</v>
      </c>
      <c r="E19" s="6"/>
      <c r="F19" s="6" t="s">
        <v>8</v>
      </c>
      <c r="G19" s="6"/>
      <c r="H19" s="6" t="s">
        <v>8</v>
      </c>
      <c r="I19" s="6" t="s">
        <v>8</v>
      </c>
      <c r="J19" s="6"/>
      <c r="K19" s="15"/>
      <c r="M19" s="16"/>
    </row>
    <row r="20" spans="1:17" x14ac:dyDescent="0.35">
      <c r="A20" t="s">
        <v>8</v>
      </c>
      <c r="B20" s="6"/>
      <c r="C20" s="6"/>
      <c r="D20" s="6"/>
      <c r="E20" s="6"/>
      <c r="F20" s="6"/>
      <c r="G20" s="6"/>
      <c r="H20" s="6"/>
      <c r="I20" s="6"/>
      <c r="J20" s="6"/>
      <c r="K20" s="15"/>
      <c r="M20" s="16"/>
    </row>
    <row r="21" spans="1:17" x14ac:dyDescent="0.35">
      <c r="A21" s="1" t="s">
        <v>18</v>
      </c>
      <c r="B21" s="6">
        <v>10563</v>
      </c>
      <c r="C21" s="6">
        <v>800</v>
      </c>
      <c r="D21" s="6">
        <v>0</v>
      </c>
      <c r="E21" s="6">
        <f>-10563+800</f>
        <v>-9763</v>
      </c>
      <c r="F21" s="6">
        <v>11363</v>
      </c>
      <c r="G21" s="6">
        <f>B21+E21</f>
        <v>800</v>
      </c>
      <c r="H21" s="6">
        <v>474.98</v>
      </c>
      <c r="I21" s="6">
        <v>10888.02</v>
      </c>
      <c r="J21" s="6"/>
      <c r="K21" s="16">
        <f>H21/21*26</f>
        <v>588.07047619047626</v>
      </c>
      <c r="M21" s="16">
        <v>21549.040000000001</v>
      </c>
      <c r="Q21" s="9">
        <f>M21</f>
        <v>21549.040000000001</v>
      </c>
    </row>
    <row r="22" spans="1:17" x14ac:dyDescent="0.35">
      <c r="A22" s="1" t="s">
        <v>321</v>
      </c>
      <c r="B22" s="6" t="s">
        <v>8</v>
      </c>
      <c r="C22" s="6" t="s">
        <v>8</v>
      </c>
      <c r="D22" s="6" t="s">
        <v>8</v>
      </c>
      <c r="E22" s="6"/>
      <c r="F22" s="6" t="s">
        <v>8</v>
      </c>
      <c r="G22" s="6"/>
      <c r="H22" s="6" t="s">
        <v>8</v>
      </c>
      <c r="I22" s="6" t="s">
        <v>8</v>
      </c>
      <c r="J22" s="6"/>
      <c r="K22" s="15"/>
      <c r="M22" s="16"/>
    </row>
    <row r="23" spans="1:17" x14ac:dyDescent="0.35">
      <c r="A23" t="s">
        <v>8</v>
      </c>
      <c r="B23" s="6"/>
      <c r="C23" s="6"/>
      <c r="D23" s="6"/>
      <c r="E23" s="6"/>
      <c r="F23" s="6"/>
      <c r="G23" s="6"/>
      <c r="H23" s="6"/>
      <c r="I23" s="6"/>
      <c r="J23" s="6"/>
      <c r="K23" s="15"/>
      <c r="M23" s="16"/>
    </row>
    <row r="24" spans="1:17" x14ac:dyDescent="0.35">
      <c r="A24" s="1" t="s">
        <v>22</v>
      </c>
      <c r="B24" s="6">
        <v>4000</v>
      </c>
      <c r="C24" s="6">
        <v>0</v>
      </c>
      <c r="D24" s="6">
        <v>0</v>
      </c>
      <c r="E24" s="6"/>
      <c r="F24" s="6">
        <v>4000</v>
      </c>
      <c r="G24" s="6">
        <f>B24+E24</f>
        <v>4000</v>
      </c>
      <c r="H24" s="6">
        <v>3361.05</v>
      </c>
      <c r="I24" s="6">
        <v>638.95000000000005</v>
      </c>
      <c r="J24" s="6"/>
      <c r="K24" s="15">
        <v>4000</v>
      </c>
      <c r="M24" s="16">
        <v>4000</v>
      </c>
    </row>
    <row r="25" spans="1:17" x14ac:dyDescent="0.35">
      <c r="A25" s="1" t="s">
        <v>322</v>
      </c>
      <c r="B25" s="6" t="s">
        <v>8</v>
      </c>
      <c r="C25" s="6" t="s">
        <v>8</v>
      </c>
      <c r="D25" s="6" t="s">
        <v>8</v>
      </c>
      <c r="E25" s="6"/>
      <c r="F25" s="6" t="s">
        <v>8</v>
      </c>
      <c r="G25" s="6"/>
      <c r="H25" s="6" t="s">
        <v>8</v>
      </c>
      <c r="I25" s="6" t="s">
        <v>8</v>
      </c>
      <c r="J25" s="6"/>
      <c r="K25" s="15"/>
      <c r="M25" s="16"/>
    </row>
    <row r="26" spans="1:17" x14ac:dyDescent="0.35">
      <c r="A26" t="s">
        <v>8</v>
      </c>
      <c r="B26" s="6"/>
      <c r="C26" s="6"/>
      <c r="D26" s="6"/>
      <c r="E26" s="6"/>
      <c r="F26" s="6"/>
      <c r="G26" s="6"/>
      <c r="H26" s="6"/>
      <c r="I26" s="6"/>
      <c r="J26" s="6"/>
      <c r="K26" s="15"/>
      <c r="M26" s="16"/>
    </row>
    <row r="27" spans="1:17" x14ac:dyDescent="0.35">
      <c r="A27" s="50" t="s">
        <v>962</v>
      </c>
      <c r="B27" s="6">
        <v>14500</v>
      </c>
      <c r="C27" s="6">
        <v>0</v>
      </c>
      <c r="D27" s="6">
        <v>0</v>
      </c>
      <c r="E27" s="6"/>
      <c r="F27" s="6">
        <v>14500</v>
      </c>
      <c r="G27" s="6">
        <f>B27+E27</f>
        <v>14500</v>
      </c>
      <c r="H27" s="6">
        <v>14918.11</v>
      </c>
      <c r="I27" s="6">
        <v>-418.11</v>
      </c>
      <c r="J27" s="6"/>
      <c r="K27" s="15">
        <v>15500</v>
      </c>
      <c r="M27" s="16">
        <v>17600</v>
      </c>
    </row>
    <row r="28" spans="1:17" x14ac:dyDescent="0.35">
      <c r="A28" s="50" t="s">
        <v>323</v>
      </c>
      <c r="B28" s="6" t="s">
        <v>8</v>
      </c>
      <c r="C28" s="6" t="s">
        <v>8</v>
      </c>
      <c r="D28" s="6" t="s">
        <v>8</v>
      </c>
      <c r="E28" s="6"/>
      <c r="F28" s="6" t="s">
        <v>8</v>
      </c>
      <c r="G28" s="6"/>
      <c r="H28" s="6" t="s">
        <v>8</v>
      </c>
      <c r="I28" s="6" t="s">
        <v>8</v>
      </c>
      <c r="J28" s="6"/>
      <c r="K28" s="15"/>
      <c r="M28" s="16"/>
    </row>
    <row r="29" spans="1:17" x14ac:dyDescent="0.35">
      <c r="A29" t="s">
        <v>8</v>
      </c>
      <c r="B29" s="6"/>
      <c r="C29" s="6"/>
      <c r="D29" s="6"/>
      <c r="E29" s="6"/>
      <c r="F29" s="6"/>
      <c r="G29" s="6"/>
      <c r="H29" s="6"/>
      <c r="I29" s="6"/>
      <c r="J29" s="6"/>
      <c r="K29" s="15"/>
      <c r="M29" s="16"/>
    </row>
    <row r="30" spans="1:17" x14ac:dyDescent="0.35">
      <c r="A30" s="1" t="s">
        <v>324</v>
      </c>
      <c r="B30" s="6">
        <v>100</v>
      </c>
      <c r="C30" s="6">
        <v>1761.92</v>
      </c>
      <c r="D30" s="6">
        <v>0</v>
      </c>
      <c r="E30" s="6">
        <v>1661.92</v>
      </c>
      <c r="F30" s="6">
        <v>1861.92</v>
      </c>
      <c r="G30" s="6">
        <f>B30+E30</f>
        <v>1761.92</v>
      </c>
      <c r="H30" s="6">
        <v>1012.92</v>
      </c>
      <c r="I30" s="6">
        <v>849</v>
      </c>
      <c r="J30" s="6"/>
      <c r="K30" s="15">
        <v>1761.92</v>
      </c>
      <c r="M30" s="16">
        <v>0</v>
      </c>
      <c r="N30" s="59" t="s">
        <v>615</v>
      </c>
    </row>
    <row r="31" spans="1:17" x14ac:dyDescent="0.35">
      <c r="A31" s="1" t="s">
        <v>325</v>
      </c>
      <c r="B31" s="6" t="s">
        <v>8</v>
      </c>
      <c r="C31" s="6" t="s">
        <v>8</v>
      </c>
      <c r="D31" s="6" t="s">
        <v>8</v>
      </c>
      <c r="E31" s="6"/>
      <c r="F31" s="6" t="s">
        <v>8</v>
      </c>
      <c r="G31" s="6"/>
      <c r="H31" s="6" t="s">
        <v>8</v>
      </c>
      <c r="I31" s="6" t="s">
        <v>8</v>
      </c>
      <c r="J31" s="6"/>
      <c r="K31" s="15"/>
      <c r="M31" s="16"/>
    </row>
    <row r="32" spans="1:17" x14ac:dyDescent="0.35">
      <c r="A32" t="s">
        <v>8</v>
      </c>
      <c r="B32" s="6"/>
      <c r="C32" s="6"/>
      <c r="D32" s="6"/>
      <c r="E32" s="6"/>
      <c r="F32" s="6"/>
      <c r="G32" s="6"/>
      <c r="H32" s="6"/>
      <c r="I32" s="6"/>
      <c r="J32" s="6"/>
      <c r="K32" s="15"/>
      <c r="M32" s="16"/>
    </row>
    <row r="33" spans="1:17" x14ac:dyDescent="0.35">
      <c r="A33" s="1" t="s">
        <v>26</v>
      </c>
      <c r="B33" s="6">
        <v>800</v>
      </c>
      <c r="C33" s="6">
        <v>0</v>
      </c>
      <c r="D33" s="6">
        <v>0</v>
      </c>
      <c r="E33" s="6"/>
      <c r="F33" s="6">
        <v>800</v>
      </c>
      <c r="G33" s="6">
        <f>B33+E33</f>
        <v>800</v>
      </c>
      <c r="H33" s="6">
        <v>539.51</v>
      </c>
      <c r="I33" s="6">
        <v>260.49</v>
      </c>
      <c r="J33" s="6"/>
      <c r="K33" s="15">
        <v>800</v>
      </c>
      <c r="M33" s="16">
        <v>800</v>
      </c>
    </row>
    <row r="34" spans="1:17" x14ac:dyDescent="0.35">
      <c r="A34" s="1" t="s">
        <v>326</v>
      </c>
      <c r="B34" s="6" t="s">
        <v>8</v>
      </c>
      <c r="C34" s="6" t="s">
        <v>8</v>
      </c>
      <c r="D34" s="6" t="s">
        <v>8</v>
      </c>
      <c r="E34" s="6"/>
      <c r="F34" s="6" t="s">
        <v>8</v>
      </c>
      <c r="G34" s="6"/>
      <c r="H34" s="6" t="s">
        <v>8</v>
      </c>
      <c r="I34" s="6" t="s">
        <v>8</v>
      </c>
      <c r="J34" s="6"/>
      <c r="K34" s="15"/>
      <c r="M34" s="16"/>
    </row>
    <row r="35" spans="1:17" x14ac:dyDescent="0.35">
      <c r="A35" t="s">
        <v>8</v>
      </c>
      <c r="B35" s="6"/>
      <c r="C35" s="6"/>
      <c r="D35" s="6"/>
      <c r="E35" s="6"/>
      <c r="F35" s="6"/>
      <c r="G35" s="6"/>
      <c r="H35" s="6"/>
      <c r="I35" s="6"/>
      <c r="J35" s="6"/>
      <c r="K35" s="15"/>
      <c r="M35" s="16"/>
    </row>
    <row r="36" spans="1:17" x14ac:dyDescent="0.35">
      <c r="A36" s="1" t="s">
        <v>327</v>
      </c>
      <c r="B36" s="6">
        <v>0</v>
      </c>
      <c r="C36" s="6">
        <v>0</v>
      </c>
      <c r="D36" s="6">
        <v>0</v>
      </c>
      <c r="E36" s="6"/>
      <c r="F36" s="6">
        <v>0</v>
      </c>
      <c r="G36" s="6">
        <f>B36+E36</f>
        <v>0</v>
      </c>
      <c r="H36" s="6">
        <v>0</v>
      </c>
      <c r="I36" s="6">
        <v>0</v>
      </c>
      <c r="J36" s="6"/>
      <c r="K36" s="15">
        <v>0</v>
      </c>
      <c r="M36" s="16">
        <v>0</v>
      </c>
      <c r="N36" s="59" t="s">
        <v>615</v>
      </c>
    </row>
    <row r="37" spans="1:17" x14ac:dyDescent="0.35">
      <c r="A37" s="1" t="s">
        <v>328</v>
      </c>
      <c r="B37" s="6" t="s">
        <v>8</v>
      </c>
      <c r="C37" s="6" t="s">
        <v>8</v>
      </c>
      <c r="D37" s="6" t="s">
        <v>8</v>
      </c>
      <c r="E37" s="6"/>
      <c r="F37" s="6" t="s">
        <v>8</v>
      </c>
      <c r="G37" s="6"/>
      <c r="H37" s="6" t="s">
        <v>8</v>
      </c>
      <c r="I37" s="6" t="s">
        <v>8</v>
      </c>
      <c r="J37" s="6"/>
      <c r="K37" s="15"/>
      <c r="M37" s="16"/>
    </row>
    <row r="38" spans="1:17" x14ac:dyDescent="0.35">
      <c r="A38" t="s">
        <v>8</v>
      </c>
      <c r="B38" s="6"/>
      <c r="C38" s="6"/>
      <c r="D38" s="6"/>
      <c r="E38" s="6"/>
      <c r="F38" s="6"/>
      <c r="G38" s="6"/>
      <c r="H38" s="6"/>
      <c r="I38" s="6"/>
      <c r="J38" s="6"/>
      <c r="K38" s="15"/>
      <c r="M38" s="16"/>
    </row>
    <row r="39" spans="1:17" x14ac:dyDescent="0.35">
      <c r="A39" s="1" t="s">
        <v>38</v>
      </c>
      <c r="B39" s="6">
        <v>0</v>
      </c>
      <c r="C39" s="6">
        <v>0</v>
      </c>
      <c r="D39" s="6">
        <v>0</v>
      </c>
      <c r="E39" s="6"/>
      <c r="F39" s="6">
        <v>0</v>
      </c>
      <c r="G39" s="6">
        <f>B39+E39</f>
        <v>0</v>
      </c>
      <c r="H39" s="6">
        <v>0</v>
      </c>
      <c r="I39" s="6">
        <v>0</v>
      </c>
      <c r="J39" s="6"/>
      <c r="K39" s="15">
        <v>0</v>
      </c>
      <c r="M39" s="16">
        <v>0</v>
      </c>
    </row>
    <row r="40" spans="1:17" x14ac:dyDescent="0.35">
      <c r="A40" s="1" t="s">
        <v>329</v>
      </c>
      <c r="B40" s="6" t="s">
        <v>8</v>
      </c>
      <c r="C40" s="6" t="s">
        <v>8</v>
      </c>
      <c r="D40" s="6" t="s">
        <v>8</v>
      </c>
      <c r="E40" s="6"/>
      <c r="F40" s="6" t="s">
        <v>8</v>
      </c>
      <c r="G40" s="6"/>
      <c r="H40" s="6" t="s">
        <v>8</v>
      </c>
      <c r="I40" s="6" t="s">
        <v>8</v>
      </c>
      <c r="J40" s="6"/>
      <c r="K40" s="15"/>
      <c r="M40" s="16"/>
    </row>
    <row r="41" spans="1:17" x14ac:dyDescent="0.35">
      <c r="A41" t="s">
        <v>8</v>
      </c>
      <c r="B41" s="6"/>
      <c r="C41" s="6"/>
      <c r="D41" s="6"/>
      <c r="E41" s="6"/>
      <c r="F41" s="6"/>
      <c r="G41" s="6"/>
      <c r="H41" s="6"/>
      <c r="I41" s="6"/>
      <c r="J41" s="6"/>
      <c r="K41" s="15"/>
      <c r="M41" s="16"/>
    </row>
    <row r="42" spans="1:17" x14ac:dyDescent="0.35">
      <c r="A42" s="1" t="s">
        <v>40</v>
      </c>
      <c r="B42" s="6">
        <v>138</v>
      </c>
      <c r="C42" s="6">
        <v>0</v>
      </c>
      <c r="D42" s="6">
        <v>0</v>
      </c>
      <c r="E42" s="6"/>
      <c r="F42" s="6">
        <v>138</v>
      </c>
      <c r="G42" s="6">
        <f>B42+E42</f>
        <v>138</v>
      </c>
      <c r="H42" s="6">
        <v>56.13</v>
      </c>
      <c r="I42" s="6">
        <v>81.87</v>
      </c>
      <c r="J42" s="6"/>
      <c r="K42" s="16">
        <f>H42/21*26</f>
        <v>69.494285714285724</v>
      </c>
      <c r="M42" s="16">
        <v>246.33199999999999</v>
      </c>
      <c r="Q42" s="9">
        <f>M42</f>
        <v>246.33199999999999</v>
      </c>
    </row>
    <row r="43" spans="1:17" x14ac:dyDescent="0.35">
      <c r="A43" s="1" t="s">
        <v>330</v>
      </c>
      <c r="B43" s="6" t="s">
        <v>8</v>
      </c>
      <c r="C43" s="6" t="s">
        <v>8</v>
      </c>
      <c r="D43" s="6" t="s">
        <v>8</v>
      </c>
      <c r="E43" s="6"/>
      <c r="F43" s="6" t="s">
        <v>8</v>
      </c>
      <c r="G43" s="6"/>
      <c r="H43" s="6" t="s">
        <v>8</v>
      </c>
      <c r="I43" s="6" t="s">
        <v>8</v>
      </c>
      <c r="J43" s="6"/>
      <c r="K43" s="15"/>
      <c r="M43" s="16"/>
    </row>
    <row r="44" spans="1:17" x14ac:dyDescent="0.35">
      <c r="A44" t="s">
        <v>8</v>
      </c>
      <c r="B44" s="6"/>
      <c r="C44" s="6"/>
      <c r="D44" s="6"/>
      <c r="E44" s="6"/>
      <c r="F44" s="6"/>
      <c r="G44" s="6"/>
      <c r="H44" s="6"/>
      <c r="I44" s="6"/>
      <c r="J44" s="6"/>
      <c r="K44" s="15"/>
      <c r="M44" s="16"/>
    </row>
    <row r="45" spans="1:17" x14ac:dyDescent="0.35">
      <c r="A45" s="1" t="s">
        <v>331</v>
      </c>
      <c r="B45" s="6">
        <v>60000</v>
      </c>
      <c r="C45" s="6">
        <v>0</v>
      </c>
      <c r="D45" s="6">
        <v>0</v>
      </c>
      <c r="E45" s="6"/>
      <c r="F45" s="6">
        <v>60000</v>
      </c>
      <c r="G45" s="6">
        <f>B45+E45</f>
        <v>60000</v>
      </c>
      <c r="H45" s="6">
        <v>60000</v>
      </c>
      <c r="I45" s="6">
        <v>0</v>
      </c>
      <c r="J45" s="6"/>
      <c r="K45" s="15">
        <v>60000</v>
      </c>
      <c r="M45" s="16">
        <v>60000</v>
      </c>
    </row>
    <row r="46" spans="1:17" x14ac:dyDescent="0.35">
      <c r="A46" s="1" t="s">
        <v>332</v>
      </c>
      <c r="B46" s="6" t="s">
        <v>8</v>
      </c>
      <c r="C46" s="6" t="s">
        <v>8</v>
      </c>
      <c r="D46" s="6" t="s">
        <v>8</v>
      </c>
      <c r="E46" s="6"/>
      <c r="F46" s="6" t="s">
        <v>8</v>
      </c>
      <c r="G46" s="6"/>
      <c r="H46" s="6" t="s">
        <v>8</v>
      </c>
      <c r="I46" s="6" t="s">
        <v>8</v>
      </c>
      <c r="J46" s="6"/>
      <c r="K46" s="15"/>
      <c r="M46" s="16"/>
    </row>
    <row r="47" spans="1:17" x14ac:dyDescent="0.35">
      <c r="A47" t="s">
        <v>8</v>
      </c>
      <c r="B47" s="6"/>
      <c r="C47" s="6"/>
      <c r="D47" s="6"/>
      <c r="E47" s="6"/>
      <c r="F47" s="6"/>
      <c r="G47" s="6"/>
      <c r="H47" s="6"/>
      <c r="I47" s="6"/>
      <c r="J47" s="6"/>
      <c r="K47" s="15"/>
      <c r="M47" s="16"/>
    </row>
    <row r="48" spans="1:17" x14ac:dyDescent="0.35">
      <c r="A48" s="1" t="s">
        <v>333</v>
      </c>
      <c r="B48" s="6">
        <v>5000</v>
      </c>
      <c r="C48" s="6">
        <v>0</v>
      </c>
      <c r="D48" s="6">
        <v>0</v>
      </c>
      <c r="E48" s="6">
        <v>-5000</v>
      </c>
      <c r="F48" s="6">
        <v>5000</v>
      </c>
      <c r="G48" s="6">
        <f>B48+E48</f>
        <v>0</v>
      </c>
      <c r="H48" s="6">
        <v>0</v>
      </c>
      <c r="I48" s="6">
        <v>5000</v>
      </c>
      <c r="J48" s="6"/>
      <c r="K48" s="15">
        <v>0</v>
      </c>
      <c r="M48" s="16">
        <v>5000</v>
      </c>
    </row>
    <row r="49" spans="1:17" x14ac:dyDescent="0.35">
      <c r="A49" s="1" t="s">
        <v>334</v>
      </c>
      <c r="B49" s="6" t="s">
        <v>8</v>
      </c>
      <c r="C49" s="6" t="s">
        <v>8</v>
      </c>
      <c r="D49" s="6" t="s">
        <v>8</v>
      </c>
      <c r="E49" s="6"/>
      <c r="F49" s="6" t="s">
        <v>8</v>
      </c>
      <c r="G49" s="6"/>
      <c r="H49" s="6" t="s">
        <v>8</v>
      </c>
      <c r="I49" s="6" t="s">
        <v>8</v>
      </c>
      <c r="J49" s="6"/>
      <c r="K49" s="15"/>
      <c r="M49" s="16"/>
    </row>
    <row r="50" spans="1:17" x14ac:dyDescent="0.35">
      <c r="A50" t="s">
        <v>8</v>
      </c>
      <c r="B50" s="6"/>
      <c r="C50" s="6"/>
      <c r="D50" s="6"/>
      <c r="E50" s="6"/>
      <c r="F50" s="6"/>
      <c r="G50" s="6"/>
      <c r="H50" s="6"/>
      <c r="I50" s="6"/>
      <c r="J50" s="6"/>
      <c r="K50" s="15"/>
      <c r="M50" s="16"/>
    </row>
    <row r="51" spans="1:17" x14ac:dyDescent="0.35">
      <c r="A51" s="1" t="s">
        <v>335</v>
      </c>
      <c r="B51" s="6">
        <v>3000</v>
      </c>
      <c r="C51" s="6">
        <v>1500</v>
      </c>
      <c r="D51" s="6">
        <v>0</v>
      </c>
      <c r="E51" s="6">
        <v>-1500</v>
      </c>
      <c r="F51" s="6">
        <v>4500</v>
      </c>
      <c r="G51" s="6">
        <f>B51+E51</f>
        <v>1500</v>
      </c>
      <c r="H51" s="6">
        <v>931.5</v>
      </c>
      <c r="I51" s="6">
        <v>3568.5</v>
      </c>
      <c r="J51" s="6"/>
      <c r="K51" s="15">
        <v>1500</v>
      </c>
      <c r="M51" s="16">
        <v>3000</v>
      </c>
    </row>
    <row r="52" spans="1:17" x14ac:dyDescent="0.35">
      <c r="A52" s="1" t="s">
        <v>336</v>
      </c>
      <c r="B52" s="6" t="s">
        <v>8</v>
      </c>
      <c r="C52" s="6" t="s">
        <v>8</v>
      </c>
      <c r="D52" s="6" t="s">
        <v>8</v>
      </c>
      <c r="E52" s="6"/>
      <c r="F52" s="6" t="s">
        <v>8</v>
      </c>
      <c r="G52" s="6"/>
      <c r="H52" s="6" t="s">
        <v>8</v>
      </c>
      <c r="I52" s="6" t="s">
        <v>8</v>
      </c>
      <c r="J52" s="6"/>
      <c r="K52" s="15"/>
      <c r="M52" s="16"/>
    </row>
    <row r="53" spans="1:17" x14ac:dyDescent="0.35">
      <c r="A53" t="s">
        <v>8</v>
      </c>
      <c r="B53" s="6"/>
      <c r="C53" s="6"/>
      <c r="D53" s="6"/>
      <c r="E53" s="6"/>
      <c r="F53" s="6"/>
      <c r="G53" s="6"/>
      <c r="H53" s="6"/>
      <c r="I53" s="6"/>
      <c r="J53" s="6"/>
      <c r="K53" s="15"/>
      <c r="M53" s="16"/>
    </row>
    <row r="54" spans="1:17" ht="43.5" x14ac:dyDescent="0.35">
      <c r="A54" s="1" t="s">
        <v>337</v>
      </c>
      <c r="B54" s="6">
        <v>0</v>
      </c>
      <c r="C54" s="6">
        <v>63193.2</v>
      </c>
      <c r="D54" s="6">
        <v>0</v>
      </c>
      <c r="E54" s="6">
        <v>63193.2</v>
      </c>
      <c r="F54" s="6">
        <v>63193.2</v>
      </c>
      <c r="G54" s="6">
        <f>B54+E54</f>
        <v>63193.2</v>
      </c>
      <c r="H54" s="6">
        <v>31685.74</v>
      </c>
      <c r="I54" s="6">
        <v>31507.46</v>
      </c>
      <c r="J54" s="6"/>
      <c r="K54" s="17">
        <v>63193.2</v>
      </c>
      <c r="M54" s="16">
        <f>1385+50000+5200+6580+620</f>
        <v>63785</v>
      </c>
      <c r="N54" s="36" t="s">
        <v>596</v>
      </c>
      <c r="Q54" s="6"/>
    </row>
    <row r="55" spans="1:17" x14ac:dyDescent="0.35">
      <c r="A55" s="1" t="s">
        <v>338</v>
      </c>
      <c r="B55" s="6" t="s">
        <v>8</v>
      </c>
      <c r="C55" s="6" t="s">
        <v>8</v>
      </c>
      <c r="D55" s="6" t="s">
        <v>8</v>
      </c>
      <c r="E55" s="6"/>
      <c r="F55" s="6" t="s">
        <v>8</v>
      </c>
      <c r="G55" s="6"/>
      <c r="H55" s="6" t="s">
        <v>8</v>
      </c>
      <c r="I55" s="6" t="s">
        <v>8</v>
      </c>
      <c r="J55" s="6"/>
      <c r="K55" s="15"/>
      <c r="M55" s="16"/>
    </row>
    <row r="56" spans="1:17" x14ac:dyDescent="0.35">
      <c r="A56" t="s">
        <v>8</v>
      </c>
      <c r="B56" s="6"/>
      <c r="C56" s="6"/>
      <c r="D56" s="6"/>
      <c r="E56" s="6"/>
      <c r="F56" s="6"/>
      <c r="G56" s="6"/>
      <c r="H56" s="6"/>
      <c r="I56" s="6"/>
      <c r="J56" s="6"/>
      <c r="K56" s="15"/>
      <c r="M56" s="16"/>
    </row>
    <row r="57" spans="1:17" x14ac:dyDescent="0.35">
      <c r="A57" s="1" t="s">
        <v>339</v>
      </c>
      <c r="B57" s="6">
        <v>5000</v>
      </c>
      <c r="C57" s="6">
        <v>0</v>
      </c>
      <c r="D57" s="6">
        <v>0</v>
      </c>
      <c r="E57" s="6"/>
      <c r="F57" s="6">
        <v>5000</v>
      </c>
      <c r="G57" s="6">
        <f>B57+E57</f>
        <v>5000</v>
      </c>
      <c r="H57" s="6">
        <v>4608.5600000000004</v>
      </c>
      <c r="I57" s="6">
        <v>391.44</v>
      </c>
      <c r="J57" s="6"/>
      <c r="K57" s="15">
        <v>5000</v>
      </c>
      <c r="M57" s="16">
        <v>5000</v>
      </c>
    </row>
    <row r="58" spans="1:17" x14ac:dyDescent="0.35">
      <c r="A58" s="1" t="s">
        <v>340</v>
      </c>
      <c r="B58" s="6" t="s">
        <v>8</v>
      </c>
      <c r="C58" s="6" t="s">
        <v>8</v>
      </c>
      <c r="D58" s="6" t="s">
        <v>8</v>
      </c>
      <c r="E58" s="6"/>
      <c r="F58" s="6" t="s">
        <v>8</v>
      </c>
      <c r="G58" s="6"/>
      <c r="H58" s="6" t="s">
        <v>8</v>
      </c>
      <c r="I58" s="6" t="s">
        <v>8</v>
      </c>
      <c r="J58" s="6"/>
      <c r="K58" s="15"/>
      <c r="M58" s="16"/>
    </row>
    <row r="59" spans="1:17" x14ac:dyDescent="0.35">
      <c r="A59" t="s">
        <v>8</v>
      </c>
      <c r="B59" s="6"/>
      <c r="C59" s="6"/>
      <c r="D59" s="6"/>
      <c r="E59" s="6"/>
      <c r="F59" s="6"/>
      <c r="G59" s="6"/>
      <c r="H59" s="6"/>
      <c r="I59" s="6"/>
      <c r="J59" s="6"/>
      <c r="K59" s="15"/>
      <c r="M59" s="16"/>
    </row>
    <row r="60" spans="1:17" x14ac:dyDescent="0.35">
      <c r="A60" s="1" t="s">
        <v>341</v>
      </c>
      <c r="B60" s="6">
        <v>100</v>
      </c>
      <c r="C60" s="6">
        <v>200</v>
      </c>
      <c r="D60" s="6">
        <v>0</v>
      </c>
      <c r="E60" s="6">
        <v>100</v>
      </c>
      <c r="F60" s="6">
        <v>700</v>
      </c>
      <c r="G60" s="6">
        <f>B60+E60</f>
        <v>200</v>
      </c>
      <c r="H60" s="6">
        <v>119.43</v>
      </c>
      <c r="I60" s="6">
        <v>580.57000000000005</v>
      </c>
      <c r="J60" s="6"/>
      <c r="K60" s="15">
        <v>200</v>
      </c>
      <c r="M60" s="16">
        <v>500</v>
      </c>
    </row>
    <row r="61" spans="1:17" x14ac:dyDescent="0.35">
      <c r="A61" s="1" t="s">
        <v>342</v>
      </c>
      <c r="B61" s="6" t="s">
        <v>8</v>
      </c>
      <c r="C61" s="6" t="s">
        <v>8</v>
      </c>
      <c r="D61" s="6" t="s">
        <v>8</v>
      </c>
      <c r="E61" s="6"/>
      <c r="F61" s="6" t="s">
        <v>8</v>
      </c>
      <c r="G61" s="6"/>
      <c r="H61" s="6" t="s">
        <v>8</v>
      </c>
      <c r="I61" s="6" t="s">
        <v>8</v>
      </c>
      <c r="J61" s="6"/>
      <c r="K61" s="15"/>
      <c r="M61" s="16"/>
    </row>
    <row r="62" spans="1:17" x14ac:dyDescent="0.35">
      <c r="A62" t="s">
        <v>8</v>
      </c>
      <c r="B62" s="6"/>
      <c r="C62" s="6"/>
      <c r="D62" s="6"/>
      <c r="E62" s="6"/>
      <c r="F62" s="6"/>
      <c r="G62" s="6"/>
      <c r="H62" s="6"/>
      <c r="I62" s="6"/>
      <c r="J62" s="6"/>
      <c r="K62" s="15"/>
      <c r="M62" s="16"/>
    </row>
    <row r="63" spans="1:17" x14ac:dyDescent="0.35">
      <c r="A63" s="1" t="s">
        <v>343</v>
      </c>
      <c r="B63" s="6">
        <v>5000</v>
      </c>
      <c r="C63" s="6">
        <v>2000</v>
      </c>
      <c r="D63" s="6">
        <v>0</v>
      </c>
      <c r="E63" s="6">
        <v>-3000</v>
      </c>
      <c r="F63" s="6">
        <v>7000</v>
      </c>
      <c r="G63" s="6">
        <f>B63+E63</f>
        <v>2000</v>
      </c>
      <c r="H63" s="6">
        <v>1110.08</v>
      </c>
      <c r="I63" s="6">
        <v>5889.92</v>
      </c>
      <c r="J63" s="6"/>
      <c r="K63" s="15">
        <v>2000</v>
      </c>
      <c r="M63" s="16">
        <f>4000+2000</f>
        <v>6000</v>
      </c>
      <c r="N63" s="34" t="s">
        <v>594</v>
      </c>
    </row>
    <row r="64" spans="1:17" x14ac:dyDescent="0.35">
      <c r="A64" s="1" t="s">
        <v>344</v>
      </c>
      <c r="B64" s="6" t="s">
        <v>8</v>
      </c>
      <c r="C64" s="6" t="s">
        <v>8</v>
      </c>
      <c r="D64" s="6" t="s">
        <v>8</v>
      </c>
      <c r="E64" s="6"/>
      <c r="F64" s="6" t="s">
        <v>8</v>
      </c>
      <c r="G64" s="6"/>
      <c r="H64" s="6" t="s">
        <v>8</v>
      </c>
      <c r="I64" s="6" t="s">
        <v>8</v>
      </c>
      <c r="J64" s="6"/>
      <c r="K64" s="15"/>
      <c r="M64" s="16"/>
    </row>
    <row r="65" spans="1:14" x14ac:dyDescent="0.35">
      <c r="A65" t="s">
        <v>8</v>
      </c>
      <c r="B65" s="6"/>
      <c r="C65" s="6"/>
      <c r="D65" s="6"/>
      <c r="E65" s="6"/>
      <c r="F65" s="6"/>
      <c r="G65" s="6"/>
      <c r="H65" s="6"/>
      <c r="I65" s="6"/>
      <c r="J65" s="6"/>
      <c r="K65" s="15"/>
      <c r="M65" s="16"/>
    </row>
    <row r="66" spans="1:14" x14ac:dyDescent="0.35">
      <c r="A66" s="1" t="s">
        <v>345</v>
      </c>
      <c r="B66" s="6">
        <v>225000</v>
      </c>
      <c r="C66" s="6">
        <v>150000</v>
      </c>
      <c r="D66" s="6">
        <v>0</v>
      </c>
      <c r="E66" s="6">
        <v>-75000</v>
      </c>
      <c r="F66" s="6">
        <v>400000</v>
      </c>
      <c r="G66" s="6">
        <f>B66+E66</f>
        <v>150000</v>
      </c>
      <c r="H66" s="6">
        <v>148439.15</v>
      </c>
      <c r="I66" s="6">
        <v>251560.85</v>
      </c>
      <c r="J66" s="6"/>
      <c r="K66" s="15">
        <v>150000</v>
      </c>
      <c r="M66" s="16">
        <v>250000</v>
      </c>
    </row>
    <row r="67" spans="1:14" x14ac:dyDescent="0.35">
      <c r="A67" s="1" t="s">
        <v>346</v>
      </c>
      <c r="B67" s="6" t="s">
        <v>8</v>
      </c>
      <c r="C67" s="6" t="s">
        <v>8</v>
      </c>
      <c r="D67" s="6" t="s">
        <v>8</v>
      </c>
      <c r="E67" s="6"/>
      <c r="F67" s="6" t="s">
        <v>8</v>
      </c>
      <c r="G67" s="6"/>
      <c r="H67" s="6" t="s">
        <v>8</v>
      </c>
      <c r="I67" s="6" t="s">
        <v>8</v>
      </c>
      <c r="J67" s="6"/>
      <c r="K67" s="15"/>
      <c r="M67" s="16"/>
    </row>
    <row r="68" spans="1:14" x14ac:dyDescent="0.35">
      <c r="A68" s="1"/>
      <c r="B68" s="6"/>
      <c r="C68" s="6"/>
      <c r="D68" s="6"/>
      <c r="E68" s="6"/>
      <c r="F68" s="6"/>
      <c r="G68" s="6"/>
      <c r="H68" s="6"/>
      <c r="I68" s="6"/>
      <c r="J68" s="6"/>
      <c r="K68" s="15"/>
      <c r="M68" s="16"/>
    </row>
    <row r="69" spans="1:14" x14ac:dyDescent="0.35">
      <c r="A69" s="50" t="s">
        <v>591</v>
      </c>
      <c r="B69" s="6"/>
      <c r="C69" s="6"/>
      <c r="D69" s="6"/>
      <c r="E69" s="6"/>
      <c r="F69" s="6"/>
      <c r="G69" s="6"/>
      <c r="H69" s="6"/>
      <c r="I69" s="6"/>
      <c r="J69" s="6"/>
      <c r="K69" s="15">
        <v>0</v>
      </c>
      <c r="M69" s="16">
        <f>200+2000+3000+1500</f>
        <v>6700</v>
      </c>
      <c r="N69" s="34" t="s">
        <v>595</v>
      </c>
    </row>
    <row r="70" spans="1:14" x14ac:dyDescent="0.35">
      <c r="A70" s="50" t="s">
        <v>592</v>
      </c>
      <c r="B70" s="6"/>
      <c r="C70" s="6"/>
      <c r="D70" s="6"/>
      <c r="E70" s="6"/>
      <c r="F70" s="6"/>
      <c r="G70" s="6"/>
      <c r="H70" s="6"/>
      <c r="I70" s="6"/>
      <c r="J70" s="6"/>
      <c r="K70" s="15"/>
      <c r="M70" s="16"/>
    </row>
    <row r="71" spans="1:14" x14ac:dyDescent="0.35">
      <c r="A71" t="s">
        <v>8</v>
      </c>
      <c r="B71" s="6"/>
      <c r="C71" s="6"/>
      <c r="D71" s="6"/>
      <c r="E71" s="6"/>
      <c r="F71" s="6"/>
      <c r="G71" s="6"/>
      <c r="H71" s="6"/>
      <c r="I71" s="6"/>
      <c r="J71" s="6"/>
      <c r="K71" s="15"/>
      <c r="M71" s="16"/>
    </row>
    <row r="72" spans="1:14" x14ac:dyDescent="0.35">
      <c r="A72" s="1" t="s">
        <v>347</v>
      </c>
      <c r="B72" s="6">
        <v>0</v>
      </c>
      <c r="C72" s="6">
        <v>78859.48</v>
      </c>
      <c r="D72" s="6">
        <v>0</v>
      </c>
      <c r="E72" s="6">
        <v>78859.48</v>
      </c>
      <c r="F72" s="6">
        <v>78859.48</v>
      </c>
      <c r="G72" s="6">
        <f>B72+E72</f>
        <v>78859.48</v>
      </c>
      <c r="H72" s="6">
        <v>80492.97</v>
      </c>
      <c r="I72" s="6">
        <v>-1633.49</v>
      </c>
      <c r="J72" s="6"/>
      <c r="K72" s="15">
        <v>80492.97</v>
      </c>
      <c r="M72" s="16">
        <v>0</v>
      </c>
    </row>
    <row r="73" spans="1:14" x14ac:dyDescent="0.35">
      <c r="A73" s="1" t="s">
        <v>348</v>
      </c>
      <c r="B73" s="6" t="s">
        <v>8</v>
      </c>
      <c r="C73" s="6" t="s">
        <v>8</v>
      </c>
      <c r="D73" s="6" t="s">
        <v>8</v>
      </c>
      <c r="E73" s="6"/>
      <c r="F73" s="6" t="s">
        <v>8</v>
      </c>
      <c r="G73" s="6"/>
      <c r="H73" s="6" t="s">
        <v>8</v>
      </c>
      <c r="I73" s="6" t="s">
        <v>8</v>
      </c>
      <c r="J73" s="6"/>
      <c r="K73" s="15"/>
      <c r="M73" s="16"/>
    </row>
    <row r="74" spans="1:14" x14ac:dyDescent="0.35">
      <c r="A74" t="s">
        <v>8</v>
      </c>
      <c r="B74" s="6"/>
      <c r="C74" s="6"/>
      <c r="D74" s="6"/>
      <c r="E74" s="6"/>
      <c r="F74" s="6"/>
      <c r="G74" s="6"/>
      <c r="H74" s="6"/>
      <c r="I74" s="6"/>
      <c r="J74" s="6"/>
      <c r="K74" s="15"/>
      <c r="M74" s="16"/>
    </row>
    <row r="75" spans="1:14" x14ac:dyDescent="0.35">
      <c r="A75" s="1" t="s">
        <v>349</v>
      </c>
      <c r="B75" s="6">
        <v>50000</v>
      </c>
      <c r="C75" s="6">
        <v>78887.08</v>
      </c>
      <c r="D75" s="6">
        <v>0</v>
      </c>
      <c r="E75" s="6">
        <v>28887.08</v>
      </c>
      <c r="F75" s="6">
        <v>93887.08</v>
      </c>
      <c r="G75" s="6">
        <f>B75+E75</f>
        <v>78887.08</v>
      </c>
      <c r="H75" s="6">
        <v>34187.08</v>
      </c>
      <c r="I75" s="6">
        <v>59700</v>
      </c>
      <c r="J75" s="6"/>
      <c r="K75" s="15">
        <v>78887.08</v>
      </c>
      <c r="M75" s="16">
        <v>300000</v>
      </c>
      <c r="N75" s="34" t="s">
        <v>593</v>
      </c>
    </row>
    <row r="76" spans="1:14" x14ac:dyDescent="0.35">
      <c r="A76" s="1" t="s">
        <v>350</v>
      </c>
      <c r="B76" s="6" t="s">
        <v>8</v>
      </c>
      <c r="C76" s="6" t="s">
        <v>8</v>
      </c>
      <c r="D76" s="6" t="s">
        <v>8</v>
      </c>
      <c r="E76" s="6"/>
      <c r="F76" s="6" t="s">
        <v>8</v>
      </c>
      <c r="G76" s="6"/>
      <c r="H76" s="6" t="s">
        <v>8</v>
      </c>
      <c r="I76" s="6" t="s">
        <v>8</v>
      </c>
      <c r="J76" s="6"/>
      <c r="K76" s="15"/>
      <c r="M76" s="16"/>
    </row>
    <row r="77" spans="1:14" x14ac:dyDescent="0.35">
      <c r="A77" t="s">
        <v>8</v>
      </c>
      <c r="B77" s="6"/>
      <c r="C77" s="6"/>
      <c r="D77" s="6"/>
      <c r="E77" s="6"/>
      <c r="F77" s="6"/>
      <c r="G77" s="6"/>
      <c r="H77" s="6"/>
      <c r="I77" s="6"/>
      <c r="J77" s="6"/>
      <c r="K77" s="15"/>
      <c r="M77" s="16"/>
    </row>
    <row r="78" spans="1:14" x14ac:dyDescent="0.35">
      <c r="A78" s="1" t="s">
        <v>118</v>
      </c>
      <c r="B78" s="6">
        <v>10000</v>
      </c>
      <c r="C78" s="6">
        <v>2500</v>
      </c>
      <c r="D78" s="6">
        <v>0</v>
      </c>
      <c r="E78" s="6">
        <v>-7500</v>
      </c>
      <c r="F78" s="6">
        <v>12500</v>
      </c>
      <c r="G78" s="6">
        <f>B78+E78</f>
        <v>2500</v>
      </c>
      <c r="H78" s="6">
        <v>1573.83</v>
      </c>
      <c r="I78" s="6">
        <v>10926.17</v>
      </c>
      <c r="J78" s="6"/>
      <c r="K78" s="15">
        <v>2500</v>
      </c>
      <c r="M78" s="16">
        <v>10000</v>
      </c>
    </row>
    <row r="79" spans="1:14" x14ac:dyDescent="0.35">
      <c r="A79" s="1" t="s">
        <v>351</v>
      </c>
      <c r="B79" s="6" t="s">
        <v>8</v>
      </c>
      <c r="C79" s="6" t="s">
        <v>8</v>
      </c>
      <c r="D79" s="6" t="s">
        <v>8</v>
      </c>
      <c r="E79" s="6"/>
      <c r="F79" s="6" t="s">
        <v>8</v>
      </c>
      <c r="G79" s="6"/>
      <c r="H79" s="6" t="s">
        <v>8</v>
      </c>
      <c r="I79" s="6" t="s">
        <v>8</v>
      </c>
      <c r="J79" s="6"/>
      <c r="K79" s="15"/>
      <c r="M79" s="16"/>
    </row>
    <row r="80" spans="1:14" x14ac:dyDescent="0.35">
      <c r="A80" t="s">
        <v>8</v>
      </c>
      <c r="B80" s="6"/>
      <c r="C80" s="6"/>
      <c r="D80" s="6"/>
      <c r="E80" s="6"/>
      <c r="F80" s="6"/>
      <c r="G80" s="6"/>
      <c r="H80" s="6"/>
      <c r="I80" s="6"/>
      <c r="J80" s="6"/>
      <c r="K80" s="15"/>
      <c r="M80" s="16"/>
    </row>
    <row r="81" spans="1:14" x14ac:dyDescent="0.35">
      <c r="A81" s="1" t="s">
        <v>352</v>
      </c>
      <c r="B81" s="6">
        <v>50000</v>
      </c>
      <c r="C81" s="6">
        <v>0</v>
      </c>
      <c r="D81" s="6">
        <v>0</v>
      </c>
      <c r="E81" s="6">
        <v>-5000</v>
      </c>
      <c r="F81" s="6">
        <v>45000</v>
      </c>
      <c r="G81" s="6">
        <f>B81+E81</f>
        <v>45000</v>
      </c>
      <c r="H81" s="6">
        <v>15000</v>
      </c>
      <c r="I81" s="6">
        <v>30000</v>
      </c>
      <c r="J81" s="6"/>
      <c r="K81" s="15">
        <v>50000</v>
      </c>
      <c r="M81" s="16">
        <v>50000</v>
      </c>
    </row>
    <row r="82" spans="1:14" x14ac:dyDescent="0.35">
      <c r="A82" s="1" t="s">
        <v>353</v>
      </c>
      <c r="B82" s="6" t="s">
        <v>8</v>
      </c>
      <c r="C82" s="6" t="s">
        <v>8</v>
      </c>
      <c r="D82" s="6" t="s">
        <v>8</v>
      </c>
      <c r="E82" s="6"/>
      <c r="F82" s="6" t="s">
        <v>8</v>
      </c>
      <c r="G82" s="6"/>
      <c r="H82" s="6" t="s">
        <v>8</v>
      </c>
      <c r="I82" s="6" t="s">
        <v>8</v>
      </c>
      <c r="J82" s="6"/>
      <c r="K82" s="15"/>
      <c r="M82" s="16"/>
    </row>
    <row r="83" spans="1:14" x14ac:dyDescent="0.35">
      <c r="A83" t="s">
        <v>8</v>
      </c>
      <c r="B83" s="6"/>
      <c r="C83" s="6"/>
      <c r="D83" s="6"/>
      <c r="E83" s="6"/>
      <c r="F83" s="6"/>
      <c r="G83" s="6"/>
      <c r="H83" s="6"/>
      <c r="I83" s="6"/>
      <c r="J83" s="6"/>
      <c r="K83" s="15"/>
      <c r="M83" s="16"/>
    </row>
    <row r="84" spans="1:14" x14ac:dyDescent="0.35">
      <c r="A84" s="1" t="s">
        <v>354</v>
      </c>
      <c r="B84" s="6">
        <v>100</v>
      </c>
      <c r="C84" s="6">
        <v>0</v>
      </c>
      <c r="D84" s="6">
        <v>0</v>
      </c>
      <c r="E84" s="6">
        <v>-100</v>
      </c>
      <c r="F84" s="6">
        <v>100</v>
      </c>
      <c r="G84" s="6">
        <f>B84+E84</f>
        <v>0</v>
      </c>
      <c r="H84" s="6">
        <v>0</v>
      </c>
      <c r="I84" s="6">
        <v>100</v>
      </c>
      <c r="J84" s="6"/>
      <c r="K84" s="15">
        <v>0</v>
      </c>
      <c r="M84" s="16">
        <v>0</v>
      </c>
      <c r="N84" s="59" t="s">
        <v>615</v>
      </c>
    </row>
    <row r="85" spans="1:14" x14ac:dyDescent="0.35">
      <c r="A85" s="1" t="s">
        <v>355</v>
      </c>
      <c r="B85" s="6" t="s">
        <v>8</v>
      </c>
      <c r="C85" s="6" t="s">
        <v>8</v>
      </c>
      <c r="D85" s="6" t="s">
        <v>8</v>
      </c>
      <c r="E85" s="6"/>
      <c r="F85" s="6" t="s">
        <v>8</v>
      </c>
      <c r="G85" s="6"/>
      <c r="H85" s="6" t="s">
        <v>8</v>
      </c>
      <c r="I85" s="6" t="s">
        <v>8</v>
      </c>
      <c r="J85" s="6"/>
      <c r="K85" s="15"/>
      <c r="M85" s="16"/>
    </row>
    <row r="86" spans="1:14" x14ac:dyDescent="0.35">
      <c r="A86" t="s">
        <v>8</v>
      </c>
      <c r="B86" s="6"/>
      <c r="C86" s="6"/>
      <c r="D86" s="6"/>
      <c r="E86" s="6"/>
      <c r="F86" s="6"/>
      <c r="G86" s="6"/>
      <c r="H86" s="6"/>
      <c r="I86" s="6"/>
      <c r="J86" s="6"/>
      <c r="K86" s="15"/>
      <c r="M86" s="16"/>
    </row>
    <row r="87" spans="1:14" x14ac:dyDescent="0.35">
      <c r="A87" s="1" t="s">
        <v>356</v>
      </c>
      <c r="B87" s="6">
        <v>0</v>
      </c>
      <c r="C87" s="6">
        <v>0</v>
      </c>
      <c r="D87" s="6">
        <v>0</v>
      </c>
      <c r="E87" s="6"/>
      <c r="F87" s="6">
        <v>0</v>
      </c>
      <c r="G87" s="6">
        <f>B87+E87</f>
        <v>0</v>
      </c>
      <c r="H87" s="6">
        <v>0</v>
      </c>
      <c r="I87" s="6">
        <v>0</v>
      </c>
      <c r="J87" s="6"/>
      <c r="K87" s="15">
        <v>0</v>
      </c>
      <c r="M87" s="16">
        <v>0</v>
      </c>
      <c r="N87" s="59" t="s">
        <v>615</v>
      </c>
    </row>
    <row r="88" spans="1:14" x14ac:dyDescent="0.35">
      <c r="A88" s="1" t="s">
        <v>357</v>
      </c>
      <c r="B88" s="6" t="s">
        <v>8</v>
      </c>
      <c r="C88" s="6" t="s">
        <v>8</v>
      </c>
      <c r="D88" s="6" t="s">
        <v>8</v>
      </c>
      <c r="E88" s="6"/>
      <c r="F88" s="6" t="s">
        <v>8</v>
      </c>
      <c r="G88" s="6"/>
      <c r="H88" s="6" t="s">
        <v>8</v>
      </c>
      <c r="I88" s="6" t="s">
        <v>8</v>
      </c>
      <c r="J88" s="6"/>
      <c r="K88" s="15"/>
      <c r="M88" s="16"/>
    </row>
    <row r="89" spans="1:14" x14ac:dyDescent="0.35">
      <c r="A89" t="s">
        <v>8</v>
      </c>
      <c r="B89" s="6"/>
      <c r="C89" s="6"/>
      <c r="D89" s="6"/>
      <c r="E89" s="6"/>
      <c r="F89" s="6"/>
      <c r="G89" s="6"/>
      <c r="H89" s="6"/>
      <c r="I89" s="6"/>
      <c r="J89" s="6"/>
      <c r="K89" s="15"/>
      <c r="M89" s="16"/>
    </row>
    <row r="90" spans="1:14" x14ac:dyDescent="0.35">
      <c r="A90" s="38" t="s">
        <v>358</v>
      </c>
      <c r="B90" s="39">
        <v>78259</v>
      </c>
      <c r="C90" s="39">
        <v>649268.09</v>
      </c>
      <c r="D90" s="39">
        <v>0</v>
      </c>
      <c r="E90" s="39">
        <f>+C90-B90</f>
        <v>571009.09</v>
      </c>
      <c r="F90" s="39">
        <v>807127.09</v>
      </c>
      <c r="G90" s="39">
        <f>B90+E90</f>
        <v>649268.09</v>
      </c>
      <c r="H90" s="39">
        <v>649268.09</v>
      </c>
      <c r="I90" s="39">
        <v>157859</v>
      </c>
      <c r="J90" s="39"/>
      <c r="K90" s="40">
        <v>649268.09</v>
      </c>
      <c r="L90" s="41"/>
      <c r="M90" s="42">
        <v>111487.6</v>
      </c>
    </row>
    <row r="91" spans="1:14" x14ac:dyDescent="0.35">
      <c r="A91" s="1" t="s">
        <v>359</v>
      </c>
      <c r="B91" s="6" t="s">
        <v>8</v>
      </c>
      <c r="C91" s="6" t="s">
        <v>8</v>
      </c>
      <c r="D91" s="6" t="s">
        <v>8</v>
      </c>
      <c r="E91" s="6"/>
      <c r="F91" s="6" t="s">
        <v>8</v>
      </c>
      <c r="G91" s="6"/>
      <c r="H91" s="6" t="s">
        <v>8</v>
      </c>
      <c r="I91" s="6" t="s">
        <v>8</v>
      </c>
      <c r="J91" s="6"/>
      <c r="K91" s="15"/>
      <c r="M91" s="16"/>
    </row>
    <row r="92" spans="1:14" x14ac:dyDescent="0.35">
      <c r="A92" t="s">
        <v>8</v>
      </c>
      <c r="B92" s="6"/>
      <c r="C92" s="6"/>
      <c r="D92" s="6"/>
      <c r="E92" s="6"/>
      <c r="F92" s="6"/>
      <c r="G92" s="6"/>
      <c r="H92" s="6"/>
      <c r="I92" s="6"/>
      <c r="J92" s="6"/>
      <c r="K92" s="15"/>
      <c r="M92" s="16"/>
    </row>
    <row r="93" spans="1:14" x14ac:dyDescent="0.35">
      <c r="A93" s="1" t="s">
        <v>122</v>
      </c>
      <c r="B93" s="6">
        <v>0</v>
      </c>
      <c r="C93" s="6">
        <v>0</v>
      </c>
      <c r="D93" s="6">
        <v>0</v>
      </c>
      <c r="E93" s="6"/>
      <c r="F93" s="6">
        <v>0</v>
      </c>
      <c r="G93" s="6">
        <f>B93+E93</f>
        <v>0</v>
      </c>
      <c r="H93" s="6">
        <v>-12683.97</v>
      </c>
      <c r="I93" s="6">
        <v>12683.97</v>
      </c>
      <c r="J93" s="6"/>
      <c r="K93" s="15">
        <v>0</v>
      </c>
      <c r="M93" s="16">
        <v>0</v>
      </c>
    </row>
    <row r="94" spans="1:14" x14ac:dyDescent="0.35">
      <c r="A94" s="1" t="s">
        <v>360</v>
      </c>
      <c r="B94" s="6" t="s">
        <v>8</v>
      </c>
      <c r="C94" s="6" t="s">
        <v>8</v>
      </c>
      <c r="D94" s="6" t="s">
        <v>8</v>
      </c>
      <c r="E94" s="6"/>
      <c r="F94" s="6" t="s">
        <v>8</v>
      </c>
      <c r="G94" s="6"/>
      <c r="H94" s="6" t="s">
        <v>8</v>
      </c>
      <c r="I94" s="6" t="s">
        <v>8</v>
      </c>
      <c r="J94" s="6"/>
      <c r="K94" s="15"/>
      <c r="M94" s="16"/>
    </row>
    <row r="95" spans="1:14" x14ac:dyDescent="0.35">
      <c r="A95" t="s">
        <v>8</v>
      </c>
      <c r="B95" s="6"/>
      <c r="C95" s="6"/>
      <c r="D95" s="6"/>
      <c r="E95" s="6"/>
      <c r="F95" s="6"/>
      <c r="G95" s="6"/>
      <c r="H95" s="6"/>
      <c r="I95" s="6"/>
      <c r="J95" s="6"/>
      <c r="K95" s="15"/>
      <c r="M95" s="16"/>
    </row>
    <row r="96" spans="1:14" x14ac:dyDescent="0.35">
      <c r="A96" s="1" t="s">
        <v>361</v>
      </c>
      <c r="B96" s="6">
        <v>0</v>
      </c>
      <c r="C96" s="6">
        <v>250000</v>
      </c>
      <c r="D96" s="6">
        <v>0</v>
      </c>
      <c r="E96" s="6">
        <v>250000</v>
      </c>
      <c r="F96" s="6">
        <v>250000</v>
      </c>
      <c r="G96" s="6">
        <f>B96+E96</f>
        <v>250000</v>
      </c>
      <c r="H96" s="6">
        <v>250000</v>
      </c>
      <c r="I96" s="6">
        <v>0</v>
      </c>
      <c r="J96" s="6"/>
      <c r="K96" s="15">
        <v>250000</v>
      </c>
      <c r="M96" s="16">
        <v>0</v>
      </c>
    </row>
    <row r="97" spans="1:13" x14ac:dyDescent="0.35">
      <c r="A97" s="1" t="s">
        <v>362</v>
      </c>
      <c r="B97" s="6" t="s">
        <v>8</v>
      </c>
      <c r="C97" s="6" t="s">
        <v>8</v>
      </c>
      <c r="D97" s="6" t="s">
        <v>8</v>
      </c>
      <c r="E97" s="6"/>
      <c r="F97" s="6" t="s">
        <v>8</v>
      </c>
      <c r="G97" s="6"/>
      <c r="H97" s="6" t="s">
        <v>8</v>
      </c>
      <c r="I97" s="6" t="s">
        <v>8</v>
      </c>
      <c r="J97" s="6"/>
      <c r="K97" s="15"/>
      <c r="M97" s="62">
        <f>SUM(M3:M96)</f>
        <v>1048088.89168</v>
      </c>
    </row>
  </sheetData>
  <pageMargins left="0.7" right="0.7" top="0.75" bottom="0.75" header="0.3" footer="0.3"/>
  <pageSetup scale="3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E058-A329-4639-A566-E1D2E9BD4C23}">
  <sheetPr>
    <pageSetUpPr fitToPage="1"/>
  </sheetPr>
  <dimension ref="A1:Q14"/>
  <sheetViews>
    <sheetView topLeftCell="D1" workbookViewId="0">
      <selection activeCell="Q7" sqref="Q7"/>
    </sheetView>
  </sheetViews>
  <sheetFormatPr defaultRowHeight="14.5" x14ac:dyDescent="0.35"/>
  <cols>
    <col min="1" max="1" width="27.08984375" bestFit="1" customWidth="1"/>
    <col min="2" max="2" width="17.1796875" bestFit="1" customWidth="1"/>
    <col min="3" max="3" width="17" bestFit="1" customWidth="1"/>
    <col min="4" max="4" width="11" bestFit="1" customWidth="1"/>
    <col min="5" max="5" width="10.1796875" bestFit="1" customWidth="1"/>
    <col min="6" max="6" width="13.90625" bestFit="1" customWidth="1"/>
    <col min="7" max="7" width="9.90625" bestFit="1" customWidth="1"/>
    <col min="8" max="8" width="17.26953125" bestFit="1" customWidth="1"/>
    <col min="9" max="9" width="11" bestFit="1" customWidth="1"/>
    <col min="11" max="11" width="16.08984375" bestFit="1" customWidth="1"/>
    <col min="13" max="13" width="15.90625" bestFit="1" customWidth="1"/>
    <col min="14" max="14" width="13.7265625" bestFit="1" customWidth="1"/>
    <col min="17" max="17" width="11.81640625" bestFit="1" customWidth="1"/>
  </cols>
  <sheetData>
    <row r="1" spans="1:17" ht="58" x14ac:dyDescent="0.35">
      <c r="A1" s="2" t="s">
        <v>0</v>
      </c>
      <c r="B1" s="25" t="s">
        <v>1</v>
      </c>
      <c r="C1" s="4" t="s">
        <v>2</v>
      </c>
      <c r="D1" s="4" t="s">
        <v>3</v>
      </c>
      <c r="E1" s="7" t="s">
        <v>586</v>
      </c>
      <c r="F1" s="4" t="s">
        <v>4</v>
      </c>
      <c r="G1" s="7" t="s">
        <v>585</v>
      </c>
      <c r="H1" s="25" t="s">
        <v>5</v>
      </c>
      <c r="I1" s="4" t="s">
        <v>6</v>
      </c>
      <c r="J1" s="4"/>
      <c r="K1" s="26" t="s">
        <v>589</v>
      </c>
      <c r="M1" s="27" t="s">
        <v>588</v>
      </c>
      <c r="N1" s="10" t="s">
        <v>590</v>
      </c>
      <c r="Q1" s="28" t="s">
        <v>610</v>
      </c>
    </row>
    <row r="2" spans="1:17" x14ac:dyDescent="0.3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2"/>
      <c r="L2" s="13"/>
      <c r="M2" s="14" t="s">
        <v>965</v>
      </c>
    </row>
    <row r="4" spans="1:17" x14ac:dyDescent="0.35">
      <c r="A4" s="1" t="s">
        <v>256</v>
      </c>
      <c r="B4" s="6">
        <v>319155</v>
      </c>
      <c r="C4" s="6">
        <v>0</v>
      </c>
      <c r="D4" s="6">
        <v>0</v>
      </c>
      <c r="E4" s="6"/>
      <c r="F4" s="6">
        <v>319155</v>
      </c>
      <c r="G4" s="6">
        <f>B4+E4</f>
        <v>319155</v>
      </c>
      <c r="H4" s="6">
        <v>143582.5</v>
      </c>
      <c r="I4" s="6">
        <v>175572.5</v>
      </c>
      <c r="J4" s="6"/>
      <c r="K4" s="15">
        <v>185000</v>
      </c>
      <c r="M4" s="16">
        <v>320000</v>
      </c>
    </row>
    <row r="5" spans="1:17" x14ac:dyDescent="0.35">
      <c r="A5" s="1" t="s">
        <v>365</v>
      </c>
      <c r="B5" s="6" t="s">
        <v>8</v>
      </c>
      <c r="C5" s="6" t="s">
        <v>8</v>
      </c>
      <c r="D5" s="6" t="s">
        <v>8</v>
      </c>
      <c r="E5" s="6"/>
      <c r="F5" s="6" t="s">
        <v>8</v>
      </c>
      <c r="G5" s="6"/>
      <c r="H5" s="6" t="s">
        <v>8</v>
      </c>
      <c r="I5" s="6" t="s">
        <v>8</v>
      </c>
      <c r="J5" s="6"/>
      <c r="K5" s="15"/>
      <c r="M5" s="16"/>
    </row>
    <row r="6" spans="1:17" x14ac:dyDescent="0.35">
      <c r="A6" t="s">
        <v>8</v>
      </c>
      <c r="B6" s="6"/>
      <c r="C6" s="6"/>
      <c r="D6" s="6"/>
      <c r="E6" s="6"/>
      <c r="F6" s="6"/>
      <c r="G6" s="6"/>
      <c r="H6" s="6"/>
      <c r="I6" s="6"/>
      <c r="J6" s="6"/>
      <c r="K6" s="15"/>
      <c r="M6" s="16"/>
    </row>
    <row r="7" spans="1:17" x14ac:dyDescent="0.35">
      <c r="A7" s="1" t="s">
        <v>366</v>
      </c>
      <c r="B7" s="6">
        <v>0</v>
      </c>
      <c r="C7" s="6">
        <v>0</v>
      </c>
      <c r="D7" s="6">
        <v>0</v>
      </c>
      <c r="E7" s="6"/>
      <c r="F7" s="6">
        <v>0</v>
      </c>
      <c r="G7" s="6">
        <f>B7+E7</f>
        <v>0</v>
      </c>
      <c r="H7" s="6">
        <v>0</v>
      </c>
      <c r="I7" s="6">
        <v>0</v>
      </c>
      <c r="J7" s="6"/>
      <c r="K7" s="15">
        <v>0</v>
      </c>
      <c r="M7" s="16">
        <v>0</v>
      </c>
      <c r="N7" s="59" t="s">
        <v>615</v>
      </c>
    </row>
    <row r="8" spans="1:17" x14ac:dyDescent="0.35">
      <c r="A8" s="1" t="s">
        <v>367</v>
      </c>
      <c r="B8" s="6" t="s">
        <v>8</v>
      </c>
      <c r="C8" s="6" t="s">
        <v>8</v>
      </c>
      <c r="D8" s="6" t="s">
        <v>8</v>
      </c>
      <c r="E8" s="6"/>
      <c r="F8" s="6" t="s">
        <v>8</v>
      </c>
      <c r="G8" s="6"/>
      <c r="H8" s="6" t="s">
        <v>8</v>
      </c>
      <c r="I8" s="6" t="s">
        <v>8</v>
      </c>
      <c r="J8" s="6"/>
      <c r="K8" s="15"/>
      <c r="M8" s="16"/>
    </row>
    <row r="9" spans="1:17" x14ac:dyDescent="0.35">
      <c r="A9" t="s">
        <v>8</v>
      </c>
      <c r="B9" s="6"/>
      <c r="C9" s="6"/>
      <c r="D9" s="6"/>
      <c r="E9" s="6"/>
      <c r="F9" s="6"/>
      <c r="G9" s="6"/>
      <c r="H9" s="6"/>
      <c r="I9" s="6"/>
      <c r="J9" s="6"/>
      <c r="K9" s="15"/>
      <c r="M9" s="16"/>
    </row>
    <row r="10" spans="1:17" x14ac:dyDescent="0.35">
      <c r="A10" s="1" t="s">
        <v>368</v>
      </c>
      <c r="B10" s="6">
        <v>15000</v>
      </c>
      <c r="C10" s="6">
        <v>0</v>
      </c>
      <c r="D10" s="6">
        <v>0</v>
      </c>
      <c r="E10" s="6">
        <v>-15000</v>
      </c>
      <c r="F10" s="6">
        <v>15000</v>
      </c>
      <c r="G10" s="6">
        <f>B10+E10</f>
        <v>0</v>
      </c>
      <c r="H10" s="6">
        <v>0</v>
      </c>
      <c r="I10" s="6">
        <v>15000</v>
      </c>
      <c r="J10" s="6"/>
      <c r="K10" s="15">
        <v>0</v>
      </c>
      <c r="M10" s="16">
        <v>15000</v>
      </c>
    </row>
    <row r="11" spans="1:17" x14ac:dyDescent="0.35">
      <c r="A11" s="1" t="s">
        <v>369</v>
      </c>
      <c r="B11" s="6" t="s">
        <v>8</v>
      </c>
      <c r="C11" s="6" t="s">
        <v>8</v>
      </c>
      <c r="D11" s="6" t="s">
        <v>8</v>
      </c>
      <c r="E11" s="6"/>
      <c r="F11" s="6" t="s">
        <v>8</v>
      </c>
      <c r="G11" s="6"/>
      <c r="H11" s="6" t="s">
        <v>8</v>
      </c>
      <c r="I11" s="6" t="s">
        <v>8</v>
      </c>
      <c r="J11" s="6"/>
      <c r="K11" s="15"/>
      <c r="M11" s="16"/>
    </row>
    <row r="12" spans="1:17" x14ac:dyDescent="0.35">
      <c r="A12" t="s">
        <v>8</v>
      </c>
      <c r="B12" s="6"/>
      <c r="C12" s="6"/>
      <c r="D12" s="6"/>
      <c r="E12" s="6"/>
      <c r="F12" s="6"/>
      <c r="G12" s="6"/>
      <c r="H12" s="6"/>
      <c r="I12" s="6"/>
      <c r="J12" s="6"/>
      <c r="K12" s="15"/>
      <c r="M12" s="16"/>
    </row>
    <row r="13" spans="1:17" x14ac:dyDescent="0.35">
      <c r="A13" s="1" t="s">
        <v>140</v>
      </c>
      <c r="B13" s="6">
        <v>0</v>
      </c>
      <c r="C13" s="6">
        <v>0</v>
      </c>
      <c r="D13" s="6">
        <v>0</v>
      </c>
      <c r="E13" s="6"/>
      <c r="F13" s="6">
        <v>0</v>
      </c>
      <c r="G13" s="6">
        <f>B13+E13</f>
        <v>0</v>
      </c>
      <c r="H13" s="6">
        <v>0</v>
      </c>
      <c r="I13" s="6">
        <v>0</v>
      </c>
      <c r="J13" s="6"/>
      <c r="K13" s="15">
        <v>0</v>
      </c>
      <c r="M13" s="16">
        <v>0</v>
      </c>
    </row>
    <row r="14" spans="1:17" x14ac:dyDescent="0.35">
      <c r="A14" s="1" t="s">
        <v>370</v>
      </c>
      <c r="B14" s="6" t="s">
        <v>8</v>
      </c>
      <c r="C14" s="6" t="s">
        <v>8</v>
      </c>
      <c r="D14" s="6" t="s">
        <v>8</v>
      </c>
      <c r="E14" s="6"/>
      <c r="F14" s="6" t="s">
        <v>8</v>
      </c>
      <c r="G14" s="6"/>
      <c r="H14" s="6" t="s">
        <v>8</v>
      </c>
      <c r="I14" s="6" t="s">
        <v>8</v>
      </c>
      <c r="J14" s="6"/>
      <c r="K14" s="15"/>
      <c r="M14" s="62">
        <f>SUM(M3:M13)</f>
        <v>335000</v>
      </c>
    </row>
  </sheetData>
  <pageMargins left="0.7" right="0.7" top="0.75" bottom="0.75" header="0.3" footer="0.3"/>
  <pageSetup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Expense Overall 7-25</vt:lpstr>
      <vt:lpstr>Expense Code</vt:lpstr>
      <vt:lpstr>Expense General</vt:lpstr>
      <vt:lpstr>Expense Court</vt:lpstr>
      <vt:lpstr>Expense Police</vt:lpstr>
      <vt:lpstr>Expense Parks</vt:lpstr>
      <vt:lpstr>Expense Drainage</vt:lpstr>
      <vt:lpstr>Expense MDD</vt:lpstr>
      <vt:lpstr>Expense Streets</vt:lpstr>
      <vt:lpstr>Expense Misc</vt:lpstr>
      <vt:lpstr>Expense Utilities</vt:lpstr>
      <vt:lpstr>Revenue Overall 07-25</vt:lpstr>
      <vt:lpstr>Revenue General</vt:lpstr>
      <vt:lpstr>Revenue MDD</vt:lpstr>
      <vt:lpstr>Revenue Street Maint and HOT</vt:lpstr>
      <vt:lpstr>Revenue Misc</vt:lpstr>
      <vt:lpstr>Revenue Utility</vt:lpstr>
      <vt:lpstr>'Expense Overall 7-25'!Print_Titles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Wheeler</dc:creator>
  <cp:lastModifiedBy>Lindsey Wheeler</cp:lastModifiedBy>
  <cp:lastPrinted>2025-09-05T18:38:21Z</cp:lastPrinted>
  <dcterms:created xsi:type="dcterms:W3CDTF">2025-07-22T16:25:51Z</dcterms:created>
  <dcterms:modified xsi:type="dcterms:W3CDTF">2025-09-15T22:07:19Z</dcterms:modified>
</cp:coreProperties>
</file>